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3104006806\Desktop\Estevao\2024\6 - JUNHO\AÇÃO TRANSPARENCIA\"/>
    </mc:Choice>
  </mc:AlternateContent>
  <xr:revisionPtr revIDLastSave="0" documentId="8_{5A7BDE4B-2B42-468C-808D-1E8A8534EBA0}" xr6:coauthVersionLast="36" xr6:coauthVersionMax="36" xr10:uidLastSave="{00000000-0000-0000-0000-000000000000}"/>
  <workbookProtection workbookAlgorithmName="SHA-512" workbookHashValue="nOoKILyR6zVX3l9ozDx5B4d4kmzycLXW/XNyTTABi9tVC2NFMTqsdj3AwYhad0YTV8I/BqcCHr9DB9ydj783Rw==" workbookSaltValue="G/0IW9geO1aNBcHLe2WhrQ==" workbookSpinCount="100000" lockStructure="1"/>
  <bookViews>
    <workbookView xWindow="0" yWindow="0" windowWidth="28800" windowHeight="12105" tabRatio="953" xr2:uid="{00000000-000D-0000-FFFF-FFFF00000000}"/>
  </bookViews>
  <sheets>
    <sheet name="Evolução do Estoque DA 2024" sheetId="15" r:id="rId1"/>
    <sheet name="Evolução do Estoque DA 2023" sheetId="14" r:id="rId2"/>
    <sheet name="Evolução do Estoque DA 2022" sheetId="13" r:id="rId3"/>
    <sheet name="Evolução do Estoque DA 2021" sheetId="11" r:id="rId4"/>
    <sheet name="Evolução do Estoque DA 2020" sheetId="10" r:id="rId5"/>
    <sheet name="Evolução do Estoque DA 2019" sheetId="9" r:id="rId6"/>
    <sheet name="Evolução do Estoque DA 2018" sheetId="8" r:id="rId7"/>
    <sheet name="Evolução do Estoque DA 2017" sheetId="7" r:id="rId8"/>
    <sheet name="Evolução do Estoque DA 2016" sheetId="4" r:id="rId9"/>
    <sheet name="Evolução do Estoque DA 2015" sheetId="5" r:id="rId10"/>
  </sheets>
  <calcPr calcId="191029"/>
</workbook>
</file>

<file path=xl/calcChain.xml><?xml version="1.0" encoding="utf-8"?>
<calcChain xmlns="http://schemas.openxmlformats.org/spreadsheetml/2006/main">
  <c r="H37" i="15" l="1"/>
  <c r="G37" i="15"/>
  <c r="E37" i="15"/>
  <c r="D37" i="15"/>
  <c r="C37" i="15"/>
  <c r="I36" i="15"/>
  <c r="F36" i="15"/>
  <c r="I35" i="15"/>
  <c r="F35" i="15"/>
  <c r="I34" i="15"/>
  <c r="F34" i="15"/>
  <c r="I33" i="15"/>
  <c r="F33" i="15"/>
  <c r="I37" i="15" l="1"/>
  <c r="F37" i="15"/>
  <c r="J33" i="15"/>
  <c r="H30" i="15"/>
  <c r="G30" i="15"/>
  <c r="E30" i="15"/>
  <c r="D30" i="15"/>
  <c r="C30" i="15"/>
  <c r="I29" i="15"/>
  <c r="F29" i="15"/>
  <c r="I28" i="15"/>
  <c r="F28" i="15"/>
  <c r="I27" i="15"/>
  <c r="F27" i="15"/>
  <c r="I26" i="15"/>
  <c r="F26" i="15"/>
  <c r="I30" i="15" l="1"/>
  <c r="F30" i="15"/>
  <c r="J26" i="15"/>
  <c r="H23" i="15"/>
  <c r="G23" i="15"/>
  <c r="E23" i="15"/>
  <c r="D23" i="15"/>
  <c r="C23" i="15"/>
  <c r="I22" i="15"/>
  <c r="F22" i="15"/>
  <c r="I21" i="15"/>
  <c r="F21" i="15"/>
  <c r="I20" i="15"/>
  <c r="F20" i="15"/>
  <c r="I19" i="15"/>
  <c r="F19" i="15"/>
  <c r="I23" i="15" l="1"/>
  <c r="F23" i="15"/>
  <c r="J19" i="15"/>
  <c r="I15" i="15"/>
  <c r="I14" i="15" l="1"/>
  <c r="I13" i="15"/>
  <c r="I12" i="15"/>
  <c r="F15" i="15"/>
  <c r="F14" i="15"/>
  <c r="F13" i="15"/>
  <c r="F12" i="15"/>
  <c r="H16" i="15"/>
  <c r="G16" i="15"/>
  <c r="E16" i="15"/>
  <c r="D16" i="15"/>
  <c r="C16" i="15"/>
  <c r="I16" i="15" l="1"/>
  <c r="F16" i="15"/>
  <c r="J12" i="15"/>
  <c r="I8" i="15"/>
  <c r="I7" i="15"/>
  <c r="I6" i="15"/>
  <c r="I5" i="15"/>
  <c r="F8" i="15"/>
  <c r="F7" i="15"/>
  <c r="F6" i="15"/>
  <c r="F5" i="15"/>
  <c r="H9" i="15"/>
  <c r="G9" i="15"/>
  <c r="E9" i="15"/>
  <c r="D9" i="15"/>
  <c r="C9" i="15"/>
  <c r="J5" i="15" l="1"/>
  <c r="I9" i="15"/>
  <c r="F9" i="15"/>
  <c r="H86" i="14"/>
  <c r="G86" i="14"/>
  <c r="E86" i="14"/>
  <c r="D86" i="14"/>
  <c r="C86" i="14"/>
  <c r="J82" i="14" l="1"/>
  <c r="H79" i="14"/>
  <c r="G79" i="14"/>
  <c r="E79" i="14"/>
  <c r="D79" i="14"/>
  <c r="C79" i="14"/>
  <c r="J75" i="14" l="1"/>
  <c r="H72" i="14"/>
  <c r="G72" i="14"/>
  <c r="E72" i="14"/>
  <c r="D72" i="14"/>
  <c r="C72" i="14"/>
  <c r="J68" i="14" l="1"/>
  <c r="H65" i="14"/>
  <c r="G65" i="14"/>
  <c r="E65" i="14"/>
  <c r="D65" i="14"/>
  <c r="C65" i="14"/>
  <c r="J61" i="14" l="1"/>
  <c r="H58" i="14"/>
  <c r="G58" i="14"/>
  <c r="E58" i="14"/>
  <c r="D58" i="14"/>
  <c r="C58" i="14"/>
  <c r="J54" i="14" l="1"/>
  <c r="H51" i="14"/>
  <c r="G51" i="14"/>
  <c r="E51" i="14"/>
  <c r="D51" i="14"/>
  <c r="C51" i="14"/>
  <c r="J47" i="14" l="1"/>
  <c r="H44" i="14"/>
  <c r="G44" i="14"/>
  <c r="E44" i="14"/>
  <c r="D44" i="14"/>
  <c r="C44" i="14"/>
  <c r="J40" i="14" l="1"/>
  <c r="H37" i="14"/>
  <c r="G37" i="14"/>
  <c r="E37" i="14"/>
  <c r="D37" i="14"/>
  <c r="C37" i="14"/>
  <c r="J33" i="14" l="1"/>
  <c r="H30" i="14"/>
  <c r="G30" i="14"/>
  <c r="E30" i="14"/>
  <c r="D30" i="14"/>
  <c r="C30" i="14"/>
  <c r="J26" i="14" l="1"/>
  <c r="H23" i="14" l="1"/>
  <c r="G23" i="14"/>
  <c r="E23" i="14"/>
  <c r="D23" i="14"/>
  <c r="C23" i="14"/>
  <c r="J19" i="14" l="1"/>
  <c r="H16" i="14" l="1"/>
  <c r="G16" i="14"/>
  <c r="E16" i="14"/>
  <c r="D16" i="14"/>
  <c r="C16" i="14"/>
  <c r="J12" i="14" l="1"/>
  <c r="I8" i="14"/>
  <c r="I15" i="14" s="1"/>
  <c r="I22" i="14" s="1"/>
  <c r="I29" i="14" s="1"/>
  <c r="I36" i="14" s="1"/>
  <c r="I43" i="14" s="1"/>
  <c r="I50" i="14" s="1"/>
  <c r="I57" i="14" s="1"/>
  <c r="I64" i="14" s="1"/>
  <c r="I71" i="14" s="1"/>
  <c r="I78" i="14" s="1"/>
  <c r="I85" i="14" s="1"/>
  <c r="I7" i="14"/>
  <c r="I14" i="14" s="1"/>
  <c r="I21" i="14" s="1"/>
  <c r="I28" i="14" s="1"/>
  <c r="I35" i="14" s="1"/>
  <c r="I42" i="14" s="1"/>
  <c r="I49" i="14" s="1"/>
  <c r="I56" i="14" s="1"/>
  <c r="I63" i="14" s="1"/>
  <c r="I70" i="14" s="1"/>
  <c r="I77" i="14" s="1"/>
  <c r="I84" i="14" s="1"/>
  <c r="I6" i="14"/>
  <c r="I13" i="14" s="1"/>
  <c r="I20" i="14" s="1"/>
  <c r="I27" i="14" s="1"/>
  <c r="I34" i="14" s="1"/>
  <c r="I41" i="14" s="1"/>
  <c r="I48" i="14" s="1"/>
  <c r="I55" i="14" s="1"/>
  <c r="I62" i="14" s="1"/>
  <c r="I69" i="14" s="1"/>
  <c r="I76" i="14" s="1"/>
  <c r="I83" i="14" s="1"/>
  <c r="I5" i="14"/>
  <c r="I12" i="14" s="1"/>
  <c r="I19" i="14" s="1"/>
  <c r="I26" i="14" l="1"/>
  <c r="I23" i="14"/>
  <c r="I16" i="14"/>
  <c r="F8" i="14"/>
  <c r="F15" i="14" s="1"/>
  <c r="F22" i="14" s="1"/>
  <c r="F29" i="14" s="1"/>
  <c r="F36" i="14" s="1"/>
  <c r="F43" i="14" s="1"/>
  <c r="F50" i="14" s="1"/>
  <c r="F57" i="14" s="1"/>
  <c r="F64" i="14" s="1"/>
  <c r="F71" i="14" s="1"/>
  <c r="F78" i="14" s="1"/>
  <c r="F85" i="14" s="1"/>
  <c r="F7" i="14"/>
  <c r="F14" i="14" s="1"/>
  <c r="F21" i="14" s="1"/>
  <c r="F28" i="14" s="1"/>
  <c r="F35" i="14" s="1"/>
  <c r="F42" i="14" s="1"/>
  <c r="F49" i="14" s="1"/>
  <c r="F56" i="14" s="1"/>
  <c r="F63" i="14" s="1"/>
  <c r="F70" i="14" s="1"/>
  <c r="F77" i="14" s="1"/>
  <c r="F84" i="14" s="1"/>
  <c r="F6" i="14"/>
  <c r="F13" i="14" s="1"/>
  <c r="F20" i="14" s="1"/>
  <c r="F27" i="14" s="1"/>
  <c r="F34" i="14" s="1"/>
  <c r="F41" i="14" s="1"/>
  <c r="F48" i="14" s="1"/>
  <c r="F55" i="14" s="1"/>
  <c r="F62" i="14" s="1"/>
  <c r="F69" i="14" s="1"/>
  <c r="F76" i="14" s="1"/>
  <c r="F83" i="14" s="1"/>
  <c r="F5" i="14"/>
  <c r="F12" i="14" s="1"/>
  <c r="I30" i="14" l="1"/>
  <c r="I33" i="14"/>
  <c r="F19" i="14"/>
  <c r="F16" i="14"/>
  <c r="H9" i="14"/>
  <c r="E9" i="14"/>
  <c r="D9" i="14"/>
  <c r="C9" i="14"/>
  <c r="I40" i="14" l="1"/>
  <c r="I37" i="14"/>
  <c r="F26" i="14"/>
  <c r="F23" i="14"/>
  <c r="G9" i="14"/>
  <c r="J5" i="14" s="1"/>
  <c r="I9" i="14"/>
  <c r="F9" i="14"/>
  <c r="H86" i="13"/>
  <c r="G86" i="13"/>
  <c r="E86" i="13"/>
  <c r="D86" i="13"/>
  <c r="C86" i="13"/>
  <c r="F30" i="14" l="1"/>
  <c r="F33" i="14"/>
  <c r="I47" i="14"/>
  <c r="I44" i="14"/>
  <c r="J82" i="13"/>
  <c r="D79" i="13"/>
  <c r="I54" i="14" l="1"/>
  <c r="I51" i="14"/>
  <c r="F40" i="14"/>
  <c r="F37" i="14"/>
  <c r="H79" i="13"/>
  <c r="G79" i="13"/>
  <c r="E79" i="13"/>
  <c r="C79" i="13"/>
  <c r="F47" i="14" l="1"/>
  <c r="F44" i="14"/>
  <c r="I61" i="14"/>
  <c r="I58" i="14"/>
  <c r="J75" i="13"/>
  <c r="H72" i="13"/>
  <c r="G72" i="13"/>
  <c r="E72" i="13"/>
  <c r="D72" i="13"/>
  <c r="C72" i="13"/>
  <c r="F54" i="14" l="1"/>
  <c r="F51" i="14"/>
  <c r="I68" i="14"/>
  <c r="I65" i="14"/>
  <c r="J68" i="13"/>
  <c r="H65" i="13"/>
  <c r="G65" i="13"/>
  <c r="E65" i="13"/>
  <c r="D65" i="13"/>
  <c r="C65" i="13"/>
  <c r="I75" i="14" l="1"/>
  <c r="I72" i="14"/>
  <c r="F61" i="14"/>
  <c r="F58" i="14"/>
  <c r="J61" i="13"/>
  <c r="H58" i="13"/>
  <c r="G58" i="13"/>
  <c r="E58" i="13"/>
  <c r="D58" i="13"/>
  <c r="C58" i="13"/>
  <c r="F68" i="14" l="1"/>
  <c r="F65" i="14"/>
  <c r="I82" i="14"/>
  <c r="I86" i="14" s="1"/>
  <c r="I79" i="14"/>
  <c r="J54" i="13"/>
  <c r="H51" i="13"/>
  <c r="G51" i="13"/>
  <c r="E51" i="13"/>
  <c r="D51" i="13"/>
  <c r="C51" i="13"/>
  <c r="F75" i="14" l="1"/>
  <c r="F72" i="14"/>
  <c r="J47" i="13"/>
  <c r="G44" i="13"/>
  <c r="F82" i="14" l="1"/>
  <c r="F86" i="14" s="1"/>
  <c r="F79" i="14"/>
  <c r="H44" i="13"/>
  <c r="E44" i="13"/>
  <c r="D44" i="13"/>
  <c r="C44" i="13"/>
  <c r="J40" i="13" l="1"/>
  <c r="H37" i="13" l="1"/>
  <c r="G37" i="13"/>
  <c r="E37" i="13"/>
  <c r="D37" i="13"/>
  <c r="C37" i="13"/>
  <c r="J33" i="13" l="1"/>
  <c r="H30" i="13" l="1"/>
  <c r="G30" i="13"/>
  <c r="E30" i="13"/>
  <c r="D30" i="13"/>
  <c r="C30" i="13"/>
  <c r="J26" i="13" l="1"/>
  <c r="H23" i="13" l="1"/>
  <c r="E23" i="13"/>
  <c r="D23" i="13"/>
  <c r="C23" i="13"/>
  <c r="G23" i="13"/>
  <c r="J19" i="13" l="1"/>
  <c r="G15" i="13"/>
  <c r="G12" i="13"/>
  <c r="H16" i="13" l="1"/>
  <c r="E16" i="13"/>
  <c r="D16" i="13"/>
  <c r="C16" i="13"/>
  <c r="G16" i="13"/>
  <c r="J12" i="13" l="1"/>
  <c r="G8" i="13"/>
  <c r="G5" i="13"/>
  <c r="G6" i="13" l="1"/>
  <c r="H9" i="13" l="1"/>
  <c r="E9" i="13"/>
  <c r="D9" i="13"/>
  <c r="C9" i="13"/>
  <c r="G9" i="13"/>
  <c r="J5" i="13" l="1"/>
  <c r="G82" i="11"/>
  <c r="H86" i="11" l="1"/>
  <c r="E86" i="11"/>
  <c r="D86" i="11"/>
  <c r="C86" i="11"/>
  <c r="J82" i="11" s="1"/>
  <c r="G86" i="11"/>
  <c r="G75" i="11" l="1"/>
  <c r="G79" i="11" s="1"/>
  <c r="D79" i="11" l="1"/>
  <c r="I76" i="11"/>
  <c r="I83" i="11" s="1"/>
  <c r="I6" i="13" s="1"/>
  <c r="I13" i="13" s="1"/>
  <c r="I20" i="13" s="1"/>
  <c r="I27" i="13" s="1"/>
  <c r="I34" i="13" s="1"/>
  <c r="I41" i="13" s="1"/>
  <c r="I48" i="13" s="1"/>
  <c r="I55" i="13" s="1"/>
  <c r="I62" i="13" s="1"/>
  <c r="I69" i="13" s="1"/>
  <c r="I76" i="13" s="1"/>
  <c r="I83" i="13" s="1"/>
  <c r="I77" i="11"/>
  <c r="I84" i="11" s="1"/>
  <c r="I7" i="13" s="1"/>
  <c r="I14" i="13" s="1"/>
  <c r="I21" i="13" s="1"/>
  <c r="I28" i="13" s="1"/>
  <c r="I35" i="13" s="1"/>
  <c r="I42" i="13" s="1"/>
  <c r="I49" i="13" s="1"/>
  <c r="I56" i="13" s="1"/>
  <c r="I63" i="13" s="1"/>
  <c r="I70" i="13" s="1"/>
  <c r="I77" i="13" s="1"/>
  <c r="I84" i="13" s="1"/>
  <c r="I78" i="11"/>
  <c r="I85" i="11" s="1"/>
  <c r="I8" i="13" s="1"/>
  <c r="I15" i="13" s="1"/>
  <c r="I22" i="13" s="1"/>
  <c r="I29" i="13" s="1"/>
  <c r="I36" i="13" s="1"/>
  <c r="I43" i="13" s="1"/>
  <c r="I50" i="13" s="1"/>
  <c r="I57" i="13" s="1"/>
  <c r="I64" i="13" s="1"/>
  <c r="I71" i="13" s="1"/>
  <c r="I78" i="13" s="1"/>
  <c r="I85" i="13" s="1"/>
  <c r="I75" i="11"/>
  <c r="I82" i="11" s="1"/>
  <c r="I5" i="13" s="1"/>
  <c r="H79" i="11"/>
  <c r="F76" i="11"/>
  <c r="F83" i="11" s="1"/>
  <c r="F6" i="13" s="1"/>
  <c r="F13" i="13" s="1"/>
  <c r="F20" i="13" s="1"/>
  <c r="F27" i="13" s="1"/>
  <c r="F34" i="13" s="1"/>
  <c r="F41" i="13" s="1"/>
  <c r="F48" i="13" s="1"/>
  <c r="F55" i="13" s="1"/>
  <c r="F62" i="13" s="1"/>
  <c r="F69" i="13" s="1"/>
  <c r="F76" i="13" s="1"/>
  <c r="F83" i="13" s="1"/>
  <c r="F77" i="11"/>
  <c r="F84" i="11" s="1"/>
  <c r="F7" i="13" s="1"/>
  <c r="F14" i="13" s="1"/>
  <c r="F21" i="13" s="1"/>
  <c r="F28" i="13" s="1"/>
  <c r="F35" i="13" s="1"/>
  <c r="F42" i="13" s="1"/>
  <c r="F49" i="13" s="1"/>
  <c r="F56" i="13" s="1"/>
  <c r="F63" i="13" s="1"/>
  <c r="F70" i="13" s="1"/>
  <c r="F77" i="13" s="1"/>
  <c r="F84" i="13" s="1"/>
  <c r="F78" i="11"/>
  <c r="F85" i="11" s="1"/>
  <c r="F8" i="13" s="1"/>
  <c r="F15" i="13" s="1"/>
  <c r="F22" i="13" s="1"/>
  <c r="F29" i="13" s="1"/>
  <c r="F36" i="13" s="1"/>
  <c r="F43" i="13" s="1"/>
  <c r="F50" i="13" s="1"/>
  <c r="F57" i="13" s="1"/>
  <c r="F64" i="13" s="1"/>
  <c r="F71" i="13" s="1"/>
  <c r="F78" i="13" s="1"/>
  <c r="F85" i="13" s="1"/>
  <c r="F75" i="11"/>
  <c r="F82" i="11" s="1"/>
  <c r="F5" i="13" s="1"/>
  <c r="E79" i="11"/>
  <c r="C79" i="11"/>
  <c r="J75" i="11" s="1"/>
  <c r="F12" i="13" l="1"/>
  <c r="F9" i="13"/>
  <c r="I12" i="13"/>
  <c r="I9" i="13"/>
  <c r="I86" i="11"/>
  <c r="I79" i="11"/>
  <c r="F86" i="11"/>
  <c r="F79" i="11"/>
  <c r="C88" i="10"/>
  <c r="D44" i="10"/>
  <c r="F36" i="4"/>
  <c r="H36" i="4"/>
  <c r="G36" i="4"/>
  <c r="E36" i="4"/>
  <c r="D36" i="4"/>
  <c r="C36" i="4"/>
  <c r="I36" i="4"/>
  <c r="I19" i="13" l="1"/>
  <c r="I16" i="13"/>
  <c r="F19" i="13"/>
  <c r="F16" i="13"/>
  <c r="F26" i="13" l="1"/>
  <c r="F23" i="13"/>
  <c r="I23" i="13"/>
  <c r="I26" i="13"/>
  <c r="I30" i="13" l="1"/>
  <c r="I33" i="13"/>
  <c r="F33" i="13"/>
  <c r="F30" i="13"/>
  <c r="F40" i="13" l="1"/>
  <c r="F37" i="13"/>
  <c r="I40" i="13"/>
  <c r="I37" i="13"/>
  <c r="I44" i="13" l="1"/>
  <c r="I47" i="13"/>
  <c r="F44" i="13"/>
  <c r="F47" i="13"/>
  <c r="I54" i="13" l="1"/>
  <c r="I51" i="13"/>
  <c r="F51" i="13"/>
  <c r="F54" i="13"/>
  <c r="F58" i="13" l="1"/>
  <c r="F61" i="13"/>
  <c r="I58" i="13"/>
  <c r="I61" i="13"/>
  <c r="I68" i="13" l="1"/>
  <c r="I65" i="13"/>
  <c r="F65" i="13"/>
  <c r="F68" i="13"/>
  <c r="F72" i="13" l="1"/>
  <c r="F75" i="13"/>
  <c r="I72" i="13"/>
  <c r="I75" i="13"/>
  <c r="I79" i="13" l="1"/>
  <c r="I82" i="13"/>
  <c r="I86" i="13" s="1"/>
  <c r="F79" i="13"/>
  <c r="F82" i="13"/>
  <c r="F86" i="13" s="1"/>
</calcChain>
</file>

<file path=xl/sharedStrings.xml><?xml version="1.0" encoding="utf-8"?>
<sst xmlns="http://schemas.openxmlformats.org/spreadsheetml/2006/main" count="1706" uniqueCount="149">
  <si>
    <t>Atualização do Estoque</t>
  </si>
  <si>
    <t>Inscritos Acumulado</t>
  </si>
  <si>
    <t>Baixas no mês</t>
  </si>
  <si>
    <t>Recuperado no mês</t>
  </si>
  <si>
    <t>Recuperado no ano</t>
  </si>
  <si>
    <t>Total</t>
  </si>
  <si>
    <t>JAN</t>
  </si>
  <si>
    <t>Tipo de Débito</t>
  </si>
  <si>
    <t xml:space="preserve">ICMS </t>
  </si>
  <si>
    <t>IPVA</t>
  </si>
  <si>
    <t>ITCMD</t>
  </si>
  <si>
    <t>Outros Débitos</t>
  </si>
  <si>
    <t>EVOLUÇÃO DO ESTOQUE DA DÍVIDA ATIVA</t>
  </si>
  <si>
    <t>Estoque 2015</t>
  </si>
  <si>
    <t>Estoque 2016</t>
  </si>
  <si>
    <t>Estoque 2014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</si>
  <si>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</si>
  <si>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</si>
  <si>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</si>
  <si>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</si>
  <si>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</si>
  <si>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</si>
  <si>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</si>
  <si>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</si>
  <si>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</si>
  <si>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</si>
  <si>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</si>
  <si>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Estoque 2017</t>
  </si>
  <si>
    <t>Inscritos Janeiro 2017</t>
  </si>
  <si>
    <t>Inscritos Fevereiro 2017</t>
  </si>
  <si>
    <t>Inscritos Março  2017</t>
  </si>
  <si>
    <t>Inscritos Abril  2017</t>
  </si>
  <si>
    <t>Inscritos Janeiro 2016</t>
  </si>
  <si>
    <t>Inscritos Fevereiro 2016</t>
  </si>
  <si>
    <t>Inscritos Março 2016</t>
  </si>
  <si>
    <t>Inscritos Abril 2016</t>
  </si>
  <si>
    <t>Inscritos Maio 2016</t>
  </si>
  <si>
    <t>Inscritos Junho 2016</t>
  </si>
  <si>
    <t>Inscritos Julho 2016</t>
  </si>
  <si>
    <t>Inscritos Agosto 2016</t>
  </si>
  <si>
    <t>Inscritos Setembro 2016</t>
  </si>
  <si>
    <t>Inscritos Outubro 2016</t>
  </si>
  <si>
    <t>Inscritos Novembro 2016</t>
  </si>
  <si>
    <t>Inscritos Dezembro 2016</t>
  </si>
  <si>
    <t>Inscritos Janeiro 2015</t>
  </si>
  <si>
    <t>Inscritos Fevereiro 2015</t>
  </si>
  <si>
    <t>Inscritos Março 2015</t>
  </si>
  <si>
    <t>Inscritos Abril 2015</t>
  </si>
  <si>
    <t>Inscritos Maio 2015</t>
  </si>
  <si>
    <t>Inscritos Junho 2015</t>
  </si>
  <si>
    <t>Inscritos Julho 2015</t>
  </si>
  <si>
    <t>Inscritos Agosto 2015</t>
  </si>
  <si>
    <t>Inscritos Setembro 2015</t>
  </si>
  <si>
    <t>Inscritos Outubro 2015</t>
  </si>
  <si>
    <t>Inscritos Novembro 2015</t>
  </si>
  <si>
    <t>Inscritos Dezembro 2015</t>
  </si>
  <si>
    <t>Inscritos Maio  2017</t>
  </si>
  <si>
    <t>Inscritos Junho  2017</t>
  </si>
  <si>
    <t>Inscritos Julho  2017</t>
  </si>
  <si>
    <t>Inscritos Agosto  2017</t>
  </si>
  <si>
    <t>Inscritos Setembro  2017</t>
  </si>
  <si>
    <t>Inscritos Outubro  2017</t>
  </si>
  <si>
    <t>Inscritos Novembro  2017</t>
  </si>
  <si>
    <t>Inscritos Dezembro  2017</t>
  </si>
  <si>
    <t>Inscritos Janeiro 2018</t>
  </si>
  <si>
    <t>Estoque 2018</t>
  </si>
  <si>
    <t>Inscritos Fevereiro 2018</t>
  </si>
  <si>
    <t>Inscritos Março 2018</t>
  </si>
  <si>
    <t>Inscritos  Abril  2018</t>
  </si>
  <si>
    <t>Inscritos  Maio  2018</t>
  </si>
  <si>
    <t>Inscritos  Junho  2018</t>
  </si>
  <si>
    <t>Inscritos  Julho  2018</t>
  </si>
  <si>
    <t>Inscritos  Agosto  2018</t>
  </si>
  <si>
    <t>Inscritos  Setembro  2018</t>
  </si>
  <si>
    <t>Inscritos  Outubro  2018</t>
  </si>
  <si>
    <t>Inscritos  Novembro  2018</t>
  </si>
  <si>
    <t>Inscritos  Dezembro  2018</t>
  </si>
  <si>
    <t>Estoque 2019</t>
  </si>
  <si>
    <t>Inscritos Fevereiro 2019</t>
  </si>
  <si>
    <t>Inscritos Janeiro 2019</t>
  </si>
  <si>
    <t>Inscritos Março  2019</t>
  </si>
  <si>
    <t>Inscritos Abril  2019</t>
  </si>
  <si>
    <t>Inscritos Maio  2019</t>
  </si>
  <si>
    <t>Inscritos Junho  2019</t>
  </si>
  <si>
    <t>Inscritos Julho  2019</t>
  </si>
  <si>
    <t>Inscritos Agosto  2019</t>
  </si>
  <si>
    <t>Inscritos Setembro  2019</t>
  </si>
  <si>
    <t>Inscritos Outubro  2019</t>
  </si>
  <si>
    <t>Inscritos Novembro  2019</t>
  </si>
  <si>
    <t>Inscritos Dezembro  2019</t>
  </si>
  <si>
    <t>Inscritos Janeiro  2020</t>
  </si>
  <si>
    <t>Estoque 2020</t>
  </si>
  <si>
    <t>Inscritos Fevereiro  2020</t>
  </si>
  <si>
    <t>Inscritos Março  2020</t>
  </si>
  <si>
    <t>Inscritos Abril  2020</t>
  </si>
  <si>
    <t>Inscritos Maio  2020</t>
  </si>
  <si>
    <t>Inscritos Junho  2020</t>
  </si>
  <si>
    <t>Inscritos Julho  2020</t>
  </si>
  <si>
    <t>Inscritos Agosto  2020</t>
  </si>
  <si>
    <t>Inscritos Setembro  2020</t>
  </si>
  <si>
    <t>Inscritos Outubro  2020</t>
  </si>
  <si>
    <t>Inscritos Novembro  2020</t>
  </si>
  <si>
    <t>Inscritos Dezembro  2020</t>
  </si>
  <si>
    <t>Inscritos Janeiro  2021</t>
  </si>
  <si>
    <t>Estoque 2021</t>
  </si>
  <si>
    <t>Inscritos Fevereiro  2021</t>
  </si>
  <si>
    <t>Inscritos Março  2021</t>
  </si>
  <si>
    <t>Inscritos Abril  2021</t>
  </si>
  <si>
    <t>Inscritos Maio  2021</t>
  </si>
  <si>
    <t xml:space="preserve">  </t>
  </si>
  <si>
    <t>Inscritos Junho  2021</t>
  </si>
  <si>
    <t>Inscritos Julho 2021</t>
  </si>
  <si>
    <t>Inscritos Agosto 2021</t>
  </si>
  <si>
    <t>Inscritos Setembro 2021</t>
  </si>
  <si>
    <t>Inscritos Outubro 2021</t>
  </si>
  <si>
    <t>Inscritos Novembro 2021</t>
  </si>
  <si>
    <t>Inscritos Dezembro 2021</t>
  </si>
  <si>
    <t>Inscritos Fevereiro  2022</t>
  </si>
  <si>
    <t>Inscritos Janeiro  2022</t>
  </si>
  <si>
    <t>Estoque 2022</t>
  </si>
  <si>
    <t>Inscritos Março  2022</t>
  </si>
  <si>
    <t>Inscritos Abril  2022</t>
  </si>
  <si>
    <t>Inscritos Junho 2022</t>
  </si>
  <si>
    <t>Inscritos Maio 2022</t>
  </si>
  <si>
    <t>Inscritos Julho 2022</t>
  </si>
  <si>
    <t>Inscritos Agosto 2022</t>
  </si>
  <si>
    <t>Inscritos Outubro2022</t>
  </si>
  <si>
    <t>Inscritos Setembro 2022</t>
  </si>
  <si>
    <t>Inscritos Novembro2022</t>
  </si>
  <si>
    <t>Inscritos Dezembro2022</t>
  </si>
  <si>
    <t>Estoque 2023</t>
  </si>
  <si>
    <t>Inscritos Janeiro 2023</t>
  </si>
  <si>
    <t>Inscritos Fevereiro 2023</t>
  </si>
  <si>
    <t>Inscritos Março 2023</t>
  </si>
  <si>
    <t>Inscritos Abril 2023</t>
  </si>
  <si>
    <t>Inscritos Maio 2023</t>
  </si>
  <si>
    <t>Inscritos Junho 2023</t>
  </si>
  <si>
    <t>Inscritos Julho 2023</t>
  </si>
  <si>
    <t>Inscritos Agosto 2023</t>
  </si>
  <si>
    <t>Inscritos Setembro 2023</t>
  </si>
  <si>
    <t>Inscritos Outubro 2023</t>
  </si>
  <si>
    <t>Inscritos Novembro 2023</t>
  </si>
  <si>
    <t>Inscritos Dezembro 2023</t>
  </si>
  <si>
    <t>Inscritos Janeiro 2024</t>
  </si>
  <si>
    <t>Estoque 2024</t>
  </si>
  <si>
    <t>Inscritos Fevereiro 2024</t>
  </si>
  <si>
    <t>Inscritos Março 2024</t>
  </si>
  <si>
    <t>Inscritos Abril 2024</t>
  </si>
  <si>
    <t>Inscritos Maio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</si>
</sst>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</numFmts>
  <fonts count="12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555555"/>
      <name val="Roboto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4">
    <xf numFmtId="0" fontId="0" fillId="0" borderId="0" xfId="0"/>
    <xf numFmtId="0" fontId="5" fillId="3" borderId="1" xfId="0" applyFont="1" applyFill="1" applyBorder="1"/>
    <xf numFmtId="0" fontId="4" fillId="4" borderId="1" xfId="0" applyFont="1" applyFill="1" applyBorder="1"/>
    <xf numFmtId="0" fontId="4" fillId="0" borderId="0" xfId="0" applyFont="1"/>
    <xf numFmtId="0" fontId="6" fillId="0" borderId="0" xfId="0" applyFont="1"/>
    <xf numFmtId="164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6" fillId="5" borderId="1" xfId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4" borderId="1" xfId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7" fillId="0" borderId="0" xfId="0" applyFont="1"/>
    <xf numFmtId="164" fontId="6" fillId="5" borderId="1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0" xfId="1" applyFont="1"/>
    <xf numFmtId="164" fontId="8" fillId="6" borderId="0" xfId="0" applyNumberFormat="1" applyFont="1" applyFill="1" applyAlignment="1">
      <alignment horizontal="center" vertical="center"/>
    </xf>
    <xf numFmtId="164" fontId="4" fillId="6" borderId="0" xfId="1" applyFont="1" applyFill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43" fontId="0" fillId="0" borderId="0" xfId="0" applyNumberFormat="1"/>
    <xf numFmtId="164" fontId="2" fillId="0" borderId="0" xfId="1" applyFont="1"/>
    <xf numFmtId="164" fontId="4" fillId="0" borderId="0" xfId="0" applyNumberFormat="1" applyFont="1"/>
    <xf numFmtId="8" fontId="4" fillId="0" borderId="0" xfId="0" applyNumberFormat="1" applyFont="1" applyAlignment="1">
      <alignment horizontal="center" vertical="center"/>
    </xf>
    <xf numFmtId="164" fontId="2" fillId="0" borderId="0" xfId="1" applyFont="1"/>
    <xf numFmtId="0" fontId="0" fillId="0" borderId="0" xfId="0" applyAlignment="1">
      <alignment wrapText="1"/>
    </xf>
    <xf numFmtId="164" fontId="6" fillId="4" borderId="1" xfId="1" applyFont="1" applyFill="1" applyBorder="1" applyAlignment="1">
      <alignment vertical="center"/>
    </xf>
    <xf numFmtId="164" fontId="2" fillId="0" borderId="0" xfId="1" applyFont="1"/>
    <xf numFmtId="164" fontId="2" fillId="0" borderId="0" xfId="1" applyFont="1"/>
    <xf numFmtId="164" fontId="0" fillId="0" borderId="0" xfId="0" applyNumberFormat="1"/>
    <xf numFmtId="44" fontId="2" fillId="0" borderId="0" xfId="1" applyNumberFormat="1" applyFont="1"/>
    <xf numFmtId="164" fontId="2" fillId="0" borderId="0" xfId="1" applyFont="1"/>
    <xf numFmtId="0" fontId="0" fillId="0" borderId="0" xfId="0" applyBorder="1"/>
    <xf numFmtId="164" fontId="2" fillId="0" borderId="0" xfId="1" applyFont="1" applyBorder="1"/>
    <xf numFmtId="164" fontId="1" fillId="2" borderId="0" xfId="1" applyFont="1" applyFill="1" applyBorder="1" applyAlignment="1">
      <alignment horizontal="center" vertical="center"/>
    </xf>
    <xf numFmtId="164" fontId="2" fillId="0" borderId="0" xfId="1" applyFont="1"/>
    <xf numFmtId="164" fontId="2" fillId="0" borderId="0" xfId="1" applyFont="1"/>
    <xf numFmtId="3" fontId="0" fillId="0" borderId="0" xfId="0" applyNumberFormat="1"/>
    <xf numFmtId="164" fontId="2" fillId="0" borderId="0" xfId="1" applyFont="1"/>
    <xf numFmtId="164" fontId="2" fillId="0" borderId="0" xfId="1" applyFont="1"/>
    <xf numFmtId="43" fontId="9" fillId="0" borderId="0" xfId="0" applyNumberFormat="1" applyFont="1"/>
    <xf numFmtId="164" fontId="2" fillId="0" borderId="0" xfId="1" applyFont="1"/>
    <xf numFmtId="164" fontId="2" fillId="0" borderId="0" xfId="1" applyFont="1"/>
    <xf numFmtId="164" fontId="6" fillId="5" borderId="1" xfId="1" applyFont="1" applyFill="1" applyBorder="1" applyAlignment="1">
      <alignment vertical="center" wrapText="1"/>
    </xf>
    <xf numFmtId="164" fontId="2" fillId="0" borderId="0" xfId="1" applyFont="1"/>
    <xf numFmtId="164" fontId="2" fillId="0" borderId="0" xfId="1" applyFont="1"/>
    <xf numFmtId="164" fontId="2" fillId="0" borderId="0" xfId="1" applyFont="1"/>
    <xf numFmtId="0" fontId="5" fillId="3" borderId="2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4" fillId="4" borderId="6" xfId="0" applyFont="1" applyFill="1" applyBorder="1"/>
    <xf numFmtId="164" fontId="6" fillId="4" borderId="7" xfId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64" fontId="2" fillId="0" borderId="0" xfId="1" applyFont="1"/>
    <xf numFmtId="164" fontId="2" fillId="0" borderId="0" xfId="1" applyFont="1"/>
    <xf numFmtId="164" fontId="2" fillId="0" borderId="0" xfId="1" applyFont="1"/>
    <xf numFmtId="4" fontId="10" fillId="0" borderId="0" xfId="0" applyNumberFormat="1" applyFont="1"/>
    <xf numFmtId="164" fontId="2" fillId="0" borderId="0" xfId="1" applyFont="1"/>
    <xf numFmtId="0" fontId="4" fillId="4" borderId="9" xfId="0" applyFont="1" applyFill="1" applyBorder="1"/>
    <xf numFmtId="0" fontId="5" fillId="3" borderId="10" xfId="0" applyFont="1" applyFill="1" applyBorder="1"/>
    <xf numFmtId="164" fontId="2" fillId="0" borderId="0" xfId="1" applyFont="1"/>
    <xf numFmtId="164" fontId="2" fillId="0" borderId="0" xfId="1" applyFont="1"/>
    <xf numFmtId="164" fontId="2" fillId="0" borderId="0" xfId="1" applyFont="1"/>
    <xf numFmtId="164" fontId="2" fillId="0" borderId="0" xfId="1" applyFont="1"/>
    <xf numFmtId="164" fontId="2" fillId="0" borderId="0" xfId="1" applyFont="1"/>
    <xf numFmtId="164" fontId="2" fillId="0" borderId="0" xfId="1" applyFont="1"/>
    <xf numFmtId="164" fontId="2" fillId="0" borderId="0" xfId="1" applyFont="1"/>
    <xf numFmtId="165" fontId="0" fillId="0" borderId="0" xfId="0" applyNumberFormat="1"/>
    <xf numFmtId="0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0" fillId="0" borderId="0" xfId="1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11" fillId="0" borderId="0" xfId="1" applyFont="1" applyAlignment="1">
      <alignment horizontal="center" vertical="center"/>
    </xf>
    <xf numFmtId="164" fontId="6" fillId="5" borderId="11" xfId="1" applyFont="1" applyFill="1" applyBorder="1" applyAlignment="1">
      <alignment horizontal="center" vertical="center"/>
    </xf>
    <xf numFmtId="164" fontId="6" fillId="5" borderId="12" xfId="1" applyFont="1" applyFill="1" applyBorder="1" applyAlignment="1">
      <alignment horizontal="center" vertical="center"/>
    </xf>
    <xf numFmtId="164" fontId="6" fillId="5" borderId="13" xfId="1" applyFont="1" applyFill="1" applyBorder="1" applyAlignment="1">
      <alignment horizontal="center" vertical="center"/>
    </xf>
    <xf numFmtId="164" fontId="4" fillId="4" borderId="14" xfId="1" applyFont="1" applyFill="1" applyBorder="1" applyAlignment="1">
      <alignment horizontal="center" vertical="center"/>
    </xf>
    <xf numFmtId="164" fontId="4" fillId="4" borderId="15" xfId="1" applyFont="1" applyFill="1" applyBorder="1" applyAlignment="1">
      <alignment horizontal="center" vertical="center"/>
    </xf>
    <xf numFmtId="164" fontId="4" fillId="4" borderId="16" xfId="1" applyFont="1" applyFill="1" applyBorder="1" applyAlignment="1">
      <alignment horizontal="center" vertical="center"/>
    </xf>
    <xf numFmtId="164" fontId="4" fillId="4" borderId="17" xfId="1" applyFont="1" applyFill="1" applyBorder="1" applyAlignment="1">
      <alignment horizontal="center" vertical="center"/>
    </xf>
    <xf numFmtId="164" fontId="4" fillId="4" borderId="18" xfId="1" applyFont="1" applyFill="1" applyBorder="1" applyAlignment="1">
      <alignment horizontal="center" vertical="center"/>
    </xf>
    <xf numFmtId="164" fontId="4" fillId="4" borderId="11" xfId="1" applyFont="1" applyFill="1" applyBorder="1" applyAlignment="1">
      <alignment horizontal="center" vertical="center"/>
    </xf>
    <xf numFmtId="164" fontId="4" fillId="4" borderId="12" xfId="1" applyFont="1" applyFill="1" applyBorder="1" applyAlignment="1">
      <alignment horizontal="center" vertical="center"/>
    </xf>
    <xf numFmtId="164" fontId="4" fillId="4" borderId="13" xfId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3DB1-622A-43FF-8212-758D53BB8642}">
  <dimension ref="A1:K45"/>
  <sheetViews>
    <sheetView showGridLines="0" tabSelected="1" zoomScale="93" zoomScaleNormal="93" workbookViewId="0">
      <selection activeCell="L33" sqref="L33"/>
    </sheetView>
  </sheetViews>
  <sheetFormatPr defaultRowHeight="15"/>
  <cols>
    <col min="1" max="1" width="5" style="76" customWidth="1"/>
    <col min="2" max="2" width="23.140625" customWidth="1"/>
    <col min="3" max="3" width="23.28515625" bestFit="1" customWidth="1"/>
    <col min="4" max="4" width="21" customWidth="1"/>
    <col min="5" max="5" width="22.5703125" bestFit="1" customWidth="1"/>
    <col min="6" max="6" width="22.140625" bestFit="1" customWidth="1"/>
    <col min="7" max="7" width="21.7109375" customWidth="1"/>
    <col min="8" max="8" width="22.140625" customWidth="1"/>
    <col min="9" max="9" width="21.85546875" bestFit="1" customWidth="1"/>
    <col min="10" max="10" width="23" bestFit="1" customWidth="1"/>
    <col min="11" max="11" width="17.85546875" bestFit="1" customWidth="1"/>
  </cols>
  <sheetData>
    <row r="1" spans="1:11" ht="17.25" customHeight="1"/>
    <row r="2" spans="1:11" ht="21">
      <c r="A2" s="77"/>
      <c r="B2" s="12" t="s">
        <v>12</v>
      </c>
      <c r="C2" s="6"/>
      <c r="D2" s="6"/>
      <c r="E2" s="6"/>
      <c r="F2" s="5"/>
      <c r="G2" s="14"/>
      <c r="H2" s="17"/>
      <c r="I2" s="18"/>
      <c r="J2" s="19"/>
      <c r="K2" s="3"/>
    </row>
    <row r="3" spans="1:11" ht="15.75" thickBot="1">
      <c r="A3" s="77"/>
      <c r="B3" s="3"/>
      <c r="C3" s="5"/>
      <c r="D3" s="5"/>
      <c r="E3" s="6"/>
      <c r="F3" s="6"/>
      <c r="G3" s="15"/>
      <c r="H3" s="6"/>
      <c r="I3" s="6"/>
      <c r="J3" s="6"/>
      <c r="K3" s="3"/>
    </row>
    <row r="4" spans="1:11">
      <c r="A4" s="78" t="s">
        <v>6</v>
      </c>
      <c r="B4" s="48" t="s">
        <v>7</v>
      </c>
      <c r="C4" s="49" t="s">
        <v>130</v>
      </c>
      <c r="D4" s="49" t="s">
        <v>0</v>
      </c>
      <c r="E4" s="49" t="s">
        <v>143</v>
      </c>
      <c r="F4" s="49" t="s">
        <v>1</v>
      </c>
      <c r="G4" s="49" t="s">
        <v>2</v>
      </c>
      <c r="H4" s="49" t="s">
        <v>3</v>
      </c>
      <c r="I4" s="49" t="s">
        <v>4</v>
      </c>
      <c r="J4" s="50" t="s">
        <v>144</v>
      </c>
      <c r="K4" s="4"/>
    </row>
    <row r="5" spans="1:11">
      <c r="A5" s="77"/>
      <c r="B5" s="51" t="s">
        <v>8</v>
      </c>
      <c r="C5" s="8">
        <v>383847319604.17987</v>
      </c>
      <c r="D5" s="82">
        <v>1860286795.2355299</v>
      </c>
      <c r="E5" s="8">
        <v>1613420892.73</v>
      </c>
      <c r="F5" s="8">
        <f>E5+'Evolução do Estoque DA 2023'!F82</f>
        <v>72768862619.253494</v>
      </c>
      <c r="G5" s="13">
        <v>1248581521.6399963</v>
      </c>
      <c r="H5" s="13">
        <v>220858944.02735239</v>
      </c>
      <c r="I5" s="13">
        <f>H5+'Evolução do Estoque DA 2023'!I82</f>
        <v>6935189107.4622259</v>
      </c>
      <c r="J5" s="85">
        <f>C9+D9+E9-G9-H9</f>
        <v>409799533344.86798</v>
      </c>
      <c r="K5" s="3"/>
    </row>
    <row r="6" spans="1:11">
      <c r="A6" s="77"/>
      <c r="B6" s="51" t="s">
        <v>9</v>
      </c>
      <c r="C6" s="8">
        <v>7073999622.469986</v>
      </c>
      <c r="D6" s="83"/>
      <c r="E6" s="8">
        <v>140467.08000000002</v>
      </c>
      <c r="F6" s="8">
        <f>E6+'Evolução do Estoque DA 2023'!F83</f>
        <v>7390487428.1308317</v>
      </c>
      <c r="G6" s="13">
        <v>3303551.5200000009</v>
      </c>
      <c r="H6" s="13">
        <v>205701916.70999998</v>
      </c>
      <c r="I6" s="13">
        <f>H6+'Evolução do Estoque DA 2023'!I83</f>
        <v>3934337697.9500003</v>
      </c>
      <c r="J6" s="86"/>
      <c r="K6" s="3"/>
    </row>
    <row r="7" spans="1:11">
      <c r="A7" s="77"/>
      <c r="B7" s="51" t="s">
        <v>10</v>
      </c>
      <c r="C7" s="8">
        <v>845948435.72000039</v>
      </c>
      <c r="D7" s="83"/>
      <c r="E7" s="8">
        <v>6890219.5999999996</v>
      </c>
      <c r="F7" s="8">
        <f>E7+'Evolução do Estoque DA 2023'!F84</f>
        <v>224722591.92000002</v>
      </c>
      <c r="G7" s="13">
        <v>3320705.51</v>
      </c>
      <c r="H7" s="13">
        <v>1787157.1100000003</v>
      </c>
      <c r="I7" s="13">
        <f>H7+'Evolução do Estoque DA 2023'!I84</f>
        <v>64714943.600000001</v>
      </c>
      <c r="J7" s="86"/>
      <c r="K7" s="3"/>
    </row>
    <row r="8" spans="1:11">
      <c r="A8" s="77"/>
      <c r="B8" s="51" t="s">
        <v>11</v>
      </c>
      <c r="C8" s="9">
        <v>16254140624.509996</v>
      </c>
      <c r="D8" s="84"/>
      <c r="E8" s="8">
        <v>35188594.689999998</v>
      </c>
      <c r="F8" s="8">
        <f>E8+'Evolução do Estoque DA 2023'!F85</f>
        <v>3208629630.96</v>
      </c>
      <c r="G8" s="13">
        <v>37020803.969999999</v>
      </c>
      <c r="H8" s="13">
        <v>17227310.860000003</v>
      </c>
      <c r="I8" s="13">
        <f>H8+'Evolução do Estoque DA 2023'!I85</f>
        <v>1031280537.3299999</v>
      </c>
      <c r="J8" s="86"/>
      <c r="K8" s="3"/>
    </row>
    <row r="9" spans="1:11" ht="15.75" thickBot="1">
      <c r="A9" s="77"/>
      <c r="B9" s="52" t="s">
        <v>5</v>
      </c>
      <c r="C9" s="53">
        <f>SUM(C5:C8)</f>
        <v>408021408286.87982</v>
      </c>
      <c r="D9" s="53">
        <f>D5</f>
        <v>1860286795.2355299</v>
      </c>
      <c r="E9" s="53">
        <f>SUM(E5:E8)</f>
        <v>1655640174.0999999</v>
      </c>
      <c r="F9" s="53">
        <f>SUM(F5:F8)</f>
        <v>83592702270.264328</v>
      </c>
      <c r="G9" s="53">
        <f>SUM(G5:G8)</f>
        <v>1292226582.6399963</v>
      </c>
      <c r="H9" s="53">
        <f>SUM(H5:H8)</f>
        <v>445575328.7073524</v>
      </c>
      <c r="I9" s="53">
        <f>SUM(I5:I8)</f>
        <v>11965522286.342226</v>
      </c>
      <c r="J9" s="87"/>
      <c r="K9" s="3"/>
    </row>
    <row r="10" spans="1:11" ht="15.75" thickBot="1"/>
    <row r="11" spans="1:11">
      <c r="A11" s="78" t="s">
        <v>16</v>
      </c>
      <c r="B11" s="48" t="s">
        <v>7</v>
      </c>
      <c r="C11" s="49" t="s">
        <v>144</v>
      </c>
      <c r="D11" s="49" t="s">
        <v>0</v>
      </c>
      <c r="E11" s="49" t="s">
        <v>145</v>
      </c>
      <c r="F11" s="49" t="s">
        <v>1</v>
      </c>
      <c r="G11" s="49" t="s">
        <v>2</v>
      </c>
      <c r="H11" s="49" t="s">
        <v>3</v>
      </c>
      <c r="I11" s="49" t="s">
        <v>4</v>
      </c>
      <c r="J11" s="50" t="s">
        <v>144</v>
      </c>
    </row>
    <row r="12" spans="1:11">
      <c r="A12" s="77"/>
      <c r="B12" s="51" t="s">
        <v>8</v>
      </c>
      <c r="C12" s="8">
        <v>385382010516.80933</v>
      </c>
      <c r="D12" s="82">
        <v>1915493077.9825399</v>
      </c>
      <c r="E12" s="8">
        <v>2924392358.4700003</v>
      </c>
      <c r="F12" s="8">
        <f>E12+F5</f>
        <v>75693254977.723495</v>
      </c>
      <c r="G12" s="13">
        <v>1091315894.6600008</v>
      </c>
      <c r="H12" s="13">
        <v>176087089.22</v>
      </c>
      <c r="I12" s="13">
        <f>H12+I5</f>
        <v>7111276196.6822262</v>
      </c>
      <c r="J12" s="85">
        <f>C16+D16+E16-G16-H16</f>
        <v>413276203594.81952</v>
      </c>
    </row>
    <row r="13" spans="1:11">
      <c r="A13" s="77"/>
      <c r="B13" s="51" t="s">
        <v>9</v>
      </c>
      <c r="C13" s="8">
        <v>6931138031.5876398</v>
      </c>
      <c r="D13" s="83"/>
      <c r="E13" s="8">
        <v>120034.01999999999</v>
      </c>
      <c r="F13" s="8">
        <f>E13+F6</f>
        <v>7390607462.1508322</v>
      </c>
      <c r="G13" s="13">
        <v>3485439.7300000051</v>
      </c>
      <c r="H13" s="13">
        <v>110018760.16999999</v>
      </c>
      <c r="I13" s="13">
        <f>H13+I6</f>
        <v>4044356458.1200004</v>
      </c>
      <c r="J13" s="86"/>
    </row>
    <row r="14" spans="1:11">
      <c r="A14" s="77"/>
      <c r="B14" s="51" t="s">
        <v>10</v>
      </c>
      <c r="C14" s="8">
        <v>850524831.64999986</v>
      </c>
      <c r="D14" s="83"/>
      <c r="E14" s="8">
        <v>2710505.1100000003</v>
      </c>
      <c r="F14" s="8">
        <f>E14+F7</f>
        <v>227433097.03000003</v>
      </c>
      <c r="G14" s="13">
        <v>3070716.07</v>
      </c>
      <c r="H14" s="13">
        <v>1410105.0200000005</v>
      </c>
      <c r="I14" s="13">
        <f>H14+I7</f>
        <v>66125048.620000005</v>
      </c>
      <c r="J14" s="86"/>
    </row>
    <row r="15" spans="1:11">
      <c r="A15" s="77"/>
      <c r="B15" s="51" t="s">
        <v>11</v>
      </c>
      <c r="C15" s="9">
        <v>16635859964.820002</v>
      </c>
      <c r="D15" s="84"/>
      <c r="E15" s="8">
        <v>61411399.010000005</v>
      </c>
      <c r="F15" s="8">
        <f>E15+F8</f>
        <v>3270041029.9700003</v>
      </c>
      <c r="G15" s="13">
        <v>15535850.539999995</v>
      </c>
      <c r="H15" s="13">
        <v>26533269.23</v>
      </c>
      <c r="I15" s="13">
        <f>H15+I8</f>
        <v>1057813806.5599999</v>
      </c>
      <c r="J15" s="86"/>
    </row>
    <row r="16" spans="1:11" ht="15.75" thickBot="1">
      <c r="A16" s="77"/>
      <c r="B16" s="52" t="s">
        <v>5</v>
      </c>
      <c r="C16" s="53">
        <f>SUM(C12:C15)</f>
        <v>409799533344.867</v>
      </c>
      <c r="D16" s="53">
        <f>D12</f>
        <v>1915493077.9825399</v>
      </c>
      <c r="E16" s="53">
        <f>SUM(E12:E15)</f>
        <v>2988634296.6100006</v>
      </c>
      <c r="F16" s="53">
        <f>SUM(F12:F15)</f>
        <v>86581336566.874329</v>
      </c>
      <c r="G16" s="53">
        <f>SUM(G12:G15)</f>
        <v>1113407901.0000007</v>
      </c>
      <c r="H16" s="53">
        <f>SUM(H12:H15)</f>
        <v>314049223.63999999</v>
      </c>
      <c r="I16" s="53">
        <f>SUM(I12:I15)</f>
        <v>12279571509.982227</v>
      </c>
      <c r="J16" s="87"/>
    </row>
    <row r="17" spans="1:10" ht="15.75" thickBot="1">
      <c r="B17" s="72"/>
      <c r="C17" s="73"/>
      <c r="D17" s="73"/>
      <c r="E17" s="73"/>
      <c r="F17" s="73"/>
    </row>
    <row r="18" spans="1:10">
      <c r="A18" s="78" t="s">
        <v>17</v>
      </c>
      <c r="B18" s="48" t="s">
        <v>7</v>
      </c>
      <c r="C18" s="49" t="s">
        <v>144</v>
      </c>
      <c r="D18" s="49" t="s">
        <v>0</v>
      </c>
      <c r="E18" s="49" t="s">
        <v>146</v>
      </c>
      <c r="F18" s="49" t="s">
        <v>1</v>
      </c>
      <c r="G18" s="49" t="s">
        <v>2</v>
      </c>
      <c r="H18" s="49" t="s">
        <v>3</v>
      </c>
      <c r="I18" s="49" t="s">
        <v>4</v>
      </c>
      <c r="J18" s="50" t="s">
        <v>144</v>
      </c>
    </row>
    <row r="19" spans="1:10">
      <c r="A19" s="77"/>
      <c r="B19" s="51" t="s">
        <v>8</v>
      </c>
      <c r="C19" s="8">
        <v>388799196824.66467</v>
      </c>
      <c r="D19" s="82">
        <v>1369375629.1400001</v>
      </c>
      <c r="E19" s="8">
        <v>3007932449.9900002</v>
      </c>
      <c r="F19" s="8">
        <f>E19+F12</f>
        <v>78701187427.713501</v>
      </c>
      <c r="G19" s="13">
        <v>939628233.62</v>
      </c>
      <c r="H19" s="13">
        <v>208309853.67442307</v>
      </c>
      <c r="I19" s="13">
        <f>H19+I12</f>
        <v>7319586050.3566494</v>
      </c>
      <c r="J19" s="85">
        <f>C23+D23+E23-G23-H23</f>
        <v>415539962377.46155</v>
      </c>
    </row>
    <row r="20" spans="1:10">
      <c r="A20" s="77"/>
      <c r="B20" s="51" t="s">
        <v>9</v>
      </c>
      <c r="C20" s="8">
        <v>6857025543.7913322</v>
      </c>
      <c r="D20" s="83"/>
      <c r="E20" s="8">
        <v>4329845.47</v>
      </c>
      <c r="F20" s="8">
        <f>E20+F13</f>
        <v>7394937307.6208324</v>
      </c>
      <c r="G20" s="13">
        <v>847782346.33000004</v>
      </c>
      <c r="H20" s="13">
        <v>101331116.70999999</v>
      </c>
      <c r="I20" s="13">
        <f>H20+I13</f>
        <v>4145687574.8300004</v>
      </c>
      <c r="J20" s="86"/>
    </row>
    <row r="21" spans="1:10">
      <c r="A21" s="77"/>
      <c r="B21" s="51" t="s">
        <v>10</v>
      </c>
      <c r="C21" s="8">
        <v>852349503.2900002</v>
      </c>
      <c r="D21" s="83"/>
      <c r="E21" s="8">
        <v>6921432.1000000006</v>
      </c>
      <c r="F21" s="8">
        <f>E21+F14</f>
        <v>234354529.13000003</v>
      </c>
      <c r="G21" s="13">
        <v>1153803.9100000001</v>
      </c>
      <c r="H21" s="13">
        <v>1450894.7199999997</v>
      </c>
      <c r="I21" s="13">
        <f>H21+I14</f>
        <v>67575943.340000004</v>
      </c>
      <c r="J21" s="86"/>
    </row>
    <row r="22" spans="1:10">
      <c r="A22" s="77"/>
      <c r="B22" s="51" t="s">
        <v>11</v>
      </c>
      <c r="C22" s="9">
        <v>16767631723.069983</v>
      </c>
      <c r="D22" s="84"/>
      <c r="E22" s="8">
        <v>65507895.039999992</v>
      </c>
      <c r="F22" s="8">
        <f>E22+F15</f>
        <v>3335548925.0100002</v>
      </c>
      <c r="G22" s="13">
        <v>57376557.749999985</v>
      </c>
      <c r="H22" s="13">
        <v>33275662.380000006</v>
      </c>
      <c r="I22" s="13">
        <f>H22+I15</f>
        <v>1091089468.9400001</v>
      </c>
      <c r="J22" s="86"/>
    </row>
    <row r="23" spans="1:10" ht="15.75" thickBot="1">
      <c r="A23" s="77"/>
      <c r="B23" s="52" t="s">
        <v>5</v>
      </c>
      <c r="C23" s="53">
        <f>SUM(C19:C22)</f>
        <v>413276203594.81598</v>
      </c>
      <c r="D23" s="53">
        <f>D19</f>
        <v>1369375629.1400001</v>
      </c>
      <c r="E23" s="53">
        <f>SUM(E19:E22)</f>
        <v>3084691622.5999999</v>
      </c>
      <c r="F23" s="53">
        <f>SUM(F19:F22)</f>
        <v>89666028189.474335</v>
      </c>
      <c r="G23" s="53">
        <f>SUM(G19:G22)</f>
        <v>1845940941.6100001</v>
      </c>
      <c r="H23" s="53">
        <f>SUM(H19:H22)</f>
        <v>344367527.4844231</v>
      </c>
      <c r="I23" s="53">
        <f>SUM(I19:I22)</f>
        <v>12623939037.46665</v>
      </c>
      <c r="J23" s="87"/>
    </row>
    <row r="24" spans="1:10" ht="15.75" thickBot="1">
      <c r="B24" s="79"/>
      <c r="C24" s="79"/>
      <c r="D24" s="79"/>
      <c r="E24" s="79"/>
      <c r="F24" s="79"/>
      <c r="G24" s="79"/>
    </row>
    <row r="25" spans="1:10">
      <c r="A25" s="78" t="s">
        <v>18</v>
      </c>
      <c r="B25" s="48" t="s">
        <v>7</v>
      </c>
      <c r="C25" s="49" t="s">
        <v>144</v>
      </c>
      <c r="D25" s="49" t="s">
        <v>0</v>
      </c>
      <c r="E25" s="49" t="s">
        <v>147</v>
      </c>
      <c r="F25" s="49" t="s">
        <v>1</v>
      </c>
      <c r="G25" s="49" t="s">
        <v>2</v>
      </c>
      <c r="H25" s="49" t="s">
        <v>3</v>
      </c>
      <c r="I25" s="49" t="s">
        <v>4</v>
      </c>
      <c r="J25" s="50" t="s">
        <v>144</v>
      </c>
    </row>
    <row r="26" spans="1:10">
      <c r="A26" s="77"/>
      <c r="B26" s="51" t="s">
        <v>8</v>
      </c>
      <c r="C26" s="8">
        <v>391754888006.02045</v>
      </c>
      <c r="D26" s="82">
        <v>2139324013.6400001</v>
      </c>
      <c r="E26" s="8">
        <v>6501692909.7699995</v>
      </c>
      <c r="F26" s="8">
        <f>E26+F19</f>
        <v>85202880337.483505</v>
      </c>
      <c r="G26" s="13">
        <v>3807303115.3599958</v>
      </c>
      <c r="H26" s="13">
        <v>660582335.72145653</v>
      </c>
      <c r="I26" s="13">
        <f>H26+I19</f>
        <v>7980168386.0781059</v>
      </c>
      <c r="J26" s="85">
        <f>C30+D30+E30-G30-H30</f>
        <v>419257731808.45599</v>
      </c>
    </row>
    <row r="27" spans="1:10">
      <c r="A27" s="77"/>
      <c r="B27" s="51" t="s">
        <v>9</v>
      </c>
      <c r="C27" s="8">
        <v>6030965966.6903429</v>
      </c>
      <c r="D27" s="83"/>
      <c r="E27" s="8">
        <v>141663.53</v>
      </c>
      <c r="F27" s="8">
        <f>E27+F20</f>
        <v>7395078971.1508322</v>
      </c>
      <c r="G27" s="13">
        <v>142430877.20398054</v>
      </c>
      <c r="H27" s="13">
        <v>97281468.929999977</v>
      </c>
      <c r="I27" s="13">
        <f>H27+I20</f>
        <v>4242969043.7600002</v>
      </c>
      <c r="J27" s="86"/>
    </row>
    <row r="28" spans="1:10">
      <c r="A28" s="77"/>
      <c r="B28" s="51" t="s">
        <v>10</v>
      </c>
      <c r="C28" s="8">
        <v>860274459.74000001</v>
      </c>
      <c r="D28" s="83"/>
      <c r="E28" s="8">
        <v>11056132.640000001</v>
      </c>
      <c r="F28" s="8">
        <f>E28+F21</f>
        <v>245410661.77000004</v>
      </c>
      <c r="G28" s="13">
        <v>5988159.4559172876</v>
      </c>
      <c r="H28" s="13">
        <v>2885991.99</v>
      </c>
      <c r="I28" s="13">
        <f>H28+I21</f>
        <v>70461935.329999998</v>
      </c>
      <c r="J28" s="86"/>
    </row>
    <row r="29" spans="1:10">
      <c r="A29" s="77"/>
      <c r="B29" s="51" t="s">
        <v>11</v>
      </c>
      <c r="C29" s="9">
        <v>16893833945.00457</v>
      </c>
      <c r="D29" s="84"/>
      <c r="E29" s="8">
        <v>50963147.980000012</v>
      </c>
      <c r="F29" s="8">
        <f>E29+F22</f>
        <v>3386512072.9900002</v>
      </c>
      <c r="G29" s="13">
        <v>177892591.78799969</v>
      </c>
      <c r="H29" s="13">
        <v>91043896.110000029</v>
      </c>
      <c r="I29" s="13">
        <f>H29+I22</f>
        <v>1182133365.0500002</v>
      </c>
      <c r="J29" s="86"/>
    </row>
    <row r="30" spans="1:10" ht="15.75" thickBot="1">
      <c r="A30" s="77"/>
      <c r="B30" s="52" t="s">
        <v>5</v>
      </c>
      <c r="C30" s="53">
        <f>SUM(C26:C29)</f>
        <v>415539962377.45538</v>
      </c>
      <c r="D30" s="53">
        <f>D26</f>
        <v>2139324013.6400001</v>
      </c>
      <c r="E30" s="53">
        <f>SUM(E26:E29)</f>
        <v>6563853853.9199991</v>
      </c>
      <c r="F30" s="53">
        <f>SUM(F26:F29)</f>
        <v>96229882043.394348</v>
      </c>
      <c r="G30" s="53">
        <f>SUM(G26:G29)</f>
        <v>4133614743.8078933</v>
      </c>
      <c r="H30" s="53">
        <f>SUM(H26:H29)</f>
        <v>851793692.7514565</v>
      </c>
      <c r="I30" s="53">
        <f>SUM(I26:I29)</f>
        <v>13475732730.218105</v>
      </c>
      <c r="J30" s="87"/>
    </row>
    <row r="31" spans="1:10" ht="15.75" thickBot="1">
      <c r="B31" s="73"/>
      <c r="C31" s="73"/>
      <c r="D31" s="73"/>
      <c r="E31" s="73"/>
      <c r="F31" s="73"/>
      <c r="G31" s="73"/>
    </row>
    <row r="32" spans="1:10">
      <c r="A32" s="78" t="s">
        <v>19</v>
      </c>
      <c r="B32" s="48" t="s">
        <v>7</v>
      </c>
      <c r="C32" s="49" t="s">
        <v>144</v>
      </c>
      <c r="D32" s="49" t="s">
        <v>0</v>
      </c>
      <c r="E32" s="49" t="s">
        <v>148</v>
      </c>
      <c r="F32" s="49" t="s">
        <v>1</v>
      </c>
      <c r="G32" s="49" t="s">
        <v>2</v>
      </c>
      <c r="H32" s="49" t="s">
        <v>3</v>
      </c>
      <c r="I32" s="49" t="s">
        <v>4</v>
      </c>
      <c r="J32" s="50" t="s">
        <v>144</v>
      </c>
    </row>
    <row r="33" spans="1:10">
      <c r="A33" s="77"/>
      <c r="B33" s="51" t="s">
        <v>8</v>
      </c>
      <c r="C33" s="8">
        <v>395793539314.56061</v>
      </c>
      <c r="D33" s="82">
        <v>1208159012.6849999</v>
      </c>
      <c r="E33" s="8">
        <v>2931753541.3999996</v>
      </c>
      <c r="F33" s="8">
        <f>E33+F26</f>
        <v>88134633878.883499</v>
      </c>
      <c r="G33" s="13">
        <v>5433900613.6499949</v>
      </c>
      <c r="H33" s="13">
        <v>744474567.0090729</v>
      </c>
      <c r="I33" s="13">
        <f>H33+I26</f>
        <v>8724642953.0871792</v>
      </c>
      <c r="J33" s="85">
        <f>C37+D37+E37-G37-H37</f>
        <v>417181562183.14648</v>
      </c>
    </row>
    <row r="34" spans="1:10">
      <c r="A34" s="77"/>
      <c r="B34" s="51" t="s">
        <v>9</v>
      </c>
      <c r="C34" s="8">
        <v>5830353201.8999939</v>
      </c>
      <c r="D34" s="83"/>
      <c r="E34" s="8">
        <v>295581.19</v>
      </c>
      <c r="F34" s="8">
        <f>E34+F27</f>
        <v>7395374552.3408318</v>
      </c>
      <c r="G34" s="13">
        <v>8857280.0200000051</v>
      </c>
      <c r="H34" s="13">
        <v>77859923.49000001</v>
      </c>
      <c r="I34" s="13">
        <f>H34+I27</f>
        <v>4320828967.25</v>
      </c>
      <c r="J34" s="86"/>
    </row>
    <row r="35" spans="1:10">
      <c r="A35" s="77"/>
      <c r="B35" s="51" t="s">
        <v>10</v>
      </c>
      <c r="C35" s="8">
        <v>866894037.08999991</v>
      </c>
      <c r="D35" s="83"/>
      <c r="E35" s="8">
        <v>4213548.63</v>
      </c>
      <c r="F35" s="8">
        <f>E35+F28</f>
        <v>249624210.40000004</v>
      </c>
      <c r="G35" s="13">
        <v>1745778.1099999999</v>
      </c>
      <c r="H35" s="13">
        <v>2533188.1199999992</v>
      </c>
      <c r="I35" s="13">
        <f>H35+I28</f>
        <v>72995123.450000003</v>
      </c>
      <c r="J35" s="86"/>
    </row>
    <row r="36" spans="1:10">
      <c r="A36" s="77"/>
      <c r="B36" s="51" t="s">
        <v>11</v>
      </c>
      <c r="C36" s="9">
        <v>16766945254.91</v>
      </c>
      <c r="D36" s="84"/>
      <c r="E36" s="8">
        <v>115998983.83999999</v>
      </c>
      <c r="F36" s="8">
        <f>E36+F29</f>
        <v>3502511056.8300004</v>
      </c>
      <c r="G36" s="13">
        <v>37134391.159999996</v>
      </c>
      <c r="H36" s="13">
        <v>30084551.500000004</v>
      </c>
      <c r="I36" s="13">
        <f>H36+I29</f>
        <v>1212217916.5500002</v>
      </c>
      <c r="J36" s="86"/>
    </row>
    <row r="37" spans="1:10" ht="15.75" thickBot="1">
      <c r="A37" s="77"/>
      <c r="B37" s="52" t="s">
        <v>5</v>
      </c>
      <c r="C37" s="53">
        <f>SUM(C33:C36)</f>
        <v>419257731808.46057</v>
      </c>
      <c r="D37" s="53">
        <f>D33</f>
        <v>1208159012.6849999</v>
      </c>
      <c r="E37" s="53">
        <f>SUM(E33:E36)</f>
        <v>3052261655.0599999</v>
      </c>
      <c r="F37" s="53">
        <f>SUM(F33:F36)</f>
        <v>99282143698.45433</v>
      </c>
      <c r="G37" s="53">
        <f>SUM(G33:G36)</f>
        <v>5481638062.9399948</v>
      </c>
      <c r="H37" s="53">
        <f>SUM(H33:H36)</f>
        <v>854952230.11907291</v>
      </c>
      <c r="I37" s="53">
        <f>SUM(I33:I36)</f>
        <v>14330684960.337181</v>
      </c>
      <c r="J37" s="87"/>
    </row>
    <row r="38" spans="1:10" ht="15.75">
      <c r="B38" s="81"/>
      <c r="C38" s="81"/>
      <c r="D38" s="81"/>
      <c r="E38" s="81"/>
      <c r="F38" s="81"/>
      <c r="G38" s="81"/>
    </row>
    <row r="39" spans="1:10" ht="15.75">
      <c r="B39" s="81"/>
      <c r="C39" s="81"/>
      <c r="D39" s="81"/>
      <c r="E39" s="81"/>
      <c r="F39" s="81"/>
      <c r="G39" s="81"/>
    </row>
    <row r="40" spans="1:10" ht="15.75">
      <c r="B40" s="81"/>
      <c r="C40" s="81"/>
      <c r="D40" s="81"/>
      <c r="E40" s="81"/>
      <c r="F40" s="81"/>
      <c r="G40" s="81"/>
    </row>
    <row r="41" spans="1:10" ht="15.75">
      <c r="B41" s="81"/>
      <c r="C41" s="81"/>
      <c r="D41" s="81"/>
      <c r="E41" s="81"/>
      <c r="F41" s="81"/>
      <c r="G41" s="81"/>
    </row>
    <row r="42" spans="1:10" ht="15.75">
      <c r="B42" s="81"/>
      <c r="C42" s="81"/>
      <c r="D42" s="81"/>
      <c r="E42" s="81"/>
      <c r="F42" s="81"/>
      <c r="G42" s="81"/>
    </row>
    <row r="43" spans="1:10">
      <c r="B43" s="80"/>
      <c r="C43" s="79"/>
      <c r="D43" s="79"/>
      <c r="E43" s="79"/>
      <c r="F43" s="79"/>
      <c r="G43" s="79"/>
    </row>
    <row r="44" spans="1:10">
      <c r="B44" s="80"/>
      <c r="C44" s="79"/>
      <c r="D44" s="79"/>
      <c r="E44" s="79"/>
      <c r="F44" s="79"/>
      <c r="G44" s="79"/>
    </row>
    <row r="45" spans="1:10">
      <c r="B45" s="80"/>
      <c r="C45" s="93"/>
      <c r="D45" s="93"/>
      <c r="E45" s="93"/>
      <c r="F45" s="93"/>
      <c r="G45" s="80"/>
    </row>
  </sheetData>
  <mergeCells count="10">
    <mergeCell ref="D33:D36"/>
    <mergeCell ref="J33:J37"/>
    <mergeCell ref="D26:D29"/>
    <mergeCell ref="J26:J30"/>
    <mergeCell ref="D5:D8"/>
    <mergeCell ref="J5:J9"/>
    <mergeCell ref="D12:D15"/>
    <mergeCell ref="J12:J16"/>
    <mergeCell ref="D19:D22"/>
    <mergeCell ref="J19:J2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9"/>
  <sheetViews>
    <sheetView showGridLines="0" topLeftCell="A58" workbookViewId="0">
      <selection activeCell="D89" sqref="D89"/>
    </sheetView>
  </sheetViews>
  <sheetFormatPr defaultRowHeight="15"/>
  <cols>
    <col min="1" max="1" width="4.28515625" bestFit="1" customWidth="1"/>
    <col min="2" max="2" width="30.140625" customWidth="1"/>
    <col min="3" max="3" width="17.85546875" bestFit="1" customWidth="1"/>
    <col min="4" max="5" width="19.5703125" bestFit="1" customWidth="1"/>
    <col min="6" max="6" width="20.5703125" bestFit="1" customWidth="1"/>
    <col min="7" max="7" width="20.140625" customWidth="1"/>
    <col min="8" max="11" width="21.7109375" bestFit="1" customWidth="1"/>
    <col min="12" max="12" width="19" bestFit="1" customWidth="1"/>
  </cols>
  <sheetData>
    <row r="1" spans="1:11" ht="21">
      <c r="A1" s="3"/>
      <c r="B1" s="12" t="s">
        <v>12</v>
      </c>
      <c r="C1" s="6"/>
      <c r="D1" s="6"/>
      <c r="E1" s="6"/>
      <c r="F1" s="5"/>
      <c r="G1" s="14"/>
      <c r="H1" s="17"/>
      <c r="I1" s="18"/>
      <c r="J1" s="19"/>
      <c r="K1" s="3"/>
    </row>
    <row r="2" spans="1:11">
      <c r="A2" s="3"/>
      <c r="B2" s="3"/>
      <c r="C2" s="5"/>
      <c r="D2" s="5"/>
      <c r="E2" s="6"/>
      <c r="F2" s="6"/>
      <c r="G2" s="15"/>
      <c r="H2" s="6"/>
      <c r="I2" s="6"/>
      <c r="J2" s="6"/>
      <c r="K2" s="3"/>
    </row>
    <row r="3" spans="1:11">
      <c r="A3" s="4" t="s">
        <v>6</v>
      </c>
      <c r="B3" s="1" t="s">
        <v>7</v>
      </c>
      <c r="C3" s="7" t="s">
        <v>15</v>
      </c>
      <c r="D3" s="7" t="s">
        <v>0</v>
      </c>
      <c r="E3" s="7" t="s">
        <v>44</v>
      </c>
      <c r="F3" s="7" t="s">
        <v>1</v>
      </c>
      <c r="G3" s="7" t="s">
        <v>2</v>
      </c>
      <c r="H3" s="7" t="s">
        <v>3</v>
      </c>
      <c r="I3" s="7" t="s">
        <v>4</v>
      </c>
      <c r="J3" s="7" t="s">
        <v>13</v>
      </c>
      <c r="K3" s="4"/>
    </row>
    <row r="4" spans="1:11">
      <c r="A4" s="3"/>
      <c r="B4" s="2" t="s">
        <v>8</v>
      </c>
      <c r="C4" s="8">
        <v>268554915766.03</v>
      </c>
      <c r="D4" s="82">
        <v>1304452796.9670169</v>
      </c>
      <c r="E4" s="8">
        <v>1617926164.51</v>
      </c>
      <c r="F4" s="8">
        <v>1617926164.51</v>
      </c>
      <c r="G4" s="20">
        <v>308237939.33000028</v>
      </c>
      <c r="H4" s="13">
        <v>151969086.55899999</v>
      </c>
      <c r="I4" s="13">
        <v>151969086.55899999</v>
      </c>
      <c r="J4" s="90">
        <v>282201526923.88007</v>
      </c>
      <c r="K4" s="3"/>
    </row>
    <row r="5" spans="1:11">
      <c r="A5" s="3"/>
      <c r="B5" s="2" t="s">
        <v>9</v>
      </c>
      <c r="C5" s="8">
        <v>6539175548.4899998</v>
      </c>
      <c r="D5" s="83"/>
      <c r="E5" s="8">
        <v>2379598.83</v>
      </c>
      <c r="F5" s="8">
        <v>2379598.83</v>
      </c>
      <c r="G5" s="20">
        <v>142009408.51999998</v>
      </c>
      <c r="H5" s="13">
        <v>92499349.569999993</v>
      </c>
      <c r="I5" s="13">
        <v>92499349.569999993</v>
      </c>
      <c r="J5" s="91"/>
      <c r="K5" s="3"/>
    </row>
    <row r="6" spans="1:11">
      <c r="A6" s="3"/>
      <c r="B6" s="2" t="s">
        <v>10</v>
      </c>
      <c r="C6" s="8">
        <v>282360305.48000002</v>
      </c>
      <c r="D6" s="83"/>
      <c r="E6" s="8">
        <v>3932316.8900000006</v>
      </c>
      <c r="F6" s="8">
        <v>3932316.8900000006</v>
      </c>
      <c r="G6" s="20">
        <v>379793.93</v>
      </c>
      <c r="H6" s="13">
        <v>1086441.6740000001</v>
      </c>
      <c r="I6" s="13">
        <v>1086441.6740000001</v>
      </c>
      <c r="J6" s="91"/>
      <c r="K6" s="3"/>
    </row>
    <row r="7" spans="1:11">
      <c r="A7" s="3"/>
      <c r="B7" s="2" t="s">
        <v>11</v>
      </c>
      <c r="C7" s="9">
        <v>4563733155.8199997</v>
      </c>
      <c r="D7" s="84"/>
      <c r="E7" s="9">
        <v>37181127.329999998</v>
      </c>
      <c r="F7" s="9">
        <v>37181127.329999998</v>
      </c>
      <c r="G7" s="20">
        <v>2172033.0699999994</v>
      </c>
      <c r="H7" s="13">
        <v>6175803.8140000002</v>
      </c>
      <c r="I7" s="13">
        <v>6175803.8140000002</v>
      </c>
      <c r="J7" s="91"/>
      <c r="K7" s="3"/>
    </row>
    <row r="8" spans="1:11">
      <c r="A8" s="3"/>
      <c r="B8" s="2" t="s">
        <v>5</v>
      </c>
      <c r="C8" s="10">
        <v>279940184775.82001</v>
      </c>
      <c r="D8" s="10">
        <v>1304452796.9670169</v>
      </c>
      <c r="E8" s="10">
        <v>1661419207.5599999</v>
      </c>
      <c r="F8" s="10">
        <v>1661419207.5599999</v>
      </c>
      <c r="G8" s="10">
        <v>452799174.85000026</v>
      </c>
      <c r="H8" s="10">
        <v>251730681.61699998</v>
      </c>
      <c r="I8" s="10">
        <v>251730681.61699998</v>
      </c>
      <c r="J8" s="92"/>
      <c r="K8" s="3"/>
    </row>
    <row r="9" spans="1:11">
      <c r="A9" s="3"/>
      <c r="B9" s="3"/>
      <c r="C9" s="11"/>
      <c r="D9" s="11"/>
      <c r="E9" s="6"/>
      <c r="F9" s="6"/>
      <c r="G9" s="15"/>
      <c r="H9" s="6"/>
      <c r="I9" s="6"/>
      <c r="J9" s="6"/>
      <c r="K9" s="16"/>
    </row>
    <row r="10" spans="1:11">
      <c r="A10" s="4" t="s">
        <v>16</v>
      </c>
      <c r="B10" s="1" t="s">
        <v>7</v>
      </c>
      <c r="C10" s="7" t="s">
        <v>13</v>
      </c>
      <c r="D10" s="7" t="s">
        <v>0</v>
      </c>
      <c r="E10" s="7" t="s">
        <v>45</v>
      </c>
      <c r="F10" s="7" t="s">
        <v>1</v>
      </c>
      <c r="G10" s="7" t="s">
        <v>2</v>
      </c>
      <c r="H10" s="7" t="s">
        <v>3</v>
      </c>
      <c r="I10" s="7" t="s">
        <v>4</v>
      </c>
      <c r="J10" s="7" t="s">
        <v>13</v>
      </c>
      <c r="K10" s="4"/>
    </row>
    <row r="11" spans="1:11">
      <c r="A11" s="3"/>
      <c r="B11" s="2" t="s">
        <v>8</v>
      </c>
      <c r="C11" s="8">
        <v>270686646309.08002</v>
      </c>
      <c r="D11" s="82">
        <v>1355190498.8099999</v>
      </c>
      <c r="E11" s="8">
        <v>1618427069.9400001</v>
      </c>
      <c r="F11" s="13">
        <v>3236353234.4499998</v>
      </c>
      <c r="G11" s="13">
        <v>504332800.70999998</v>
      </c>
      <c r="H11" s="13">
        <v>125566131.608</v>
      </c>
      <c r="I11" s="13">
        <v>277535218.167</v>
      </c>
      <c r="J11" s="90">
        <v>284822201831.48364</v>
      </c>
      <c r="K11" s="23"/>
    </row>
    <row r="12" spans="1:11">
      <c r="A12" s="3"/>
      <c r="B12" s="2" t="s">
        <v>9</v>
      </c>
      <c r="C12" s="8">
        <v>6598623803.0100002</v>
      </c>
      <c r="D12" s="83"/>
      <c r="E12" s="8">
        <v>336196835.44</v>
      </c>
      <c r="F12" s="13">
        <v>338576434.26999998</v>
      </c>
      <c r="G12" s="13">
        <v>6089532.6799999997</v>
      </c>
      <c r="H12" s="13">
        <v>75026917.8394299</v>
      </c>
      <c r="I12" s="13">
        <v>167526267.40942991</v>
      </c>
      <c r="J12" s="91"/>
      <c r="K12" s="23"/>
    </row>
    <row r="13" spans="1:11">
      <c r="A13" s="3"/>
      <c r="B13" s="2" t="s">
        <v>10</v>
      </c>
      <c r="C13" s="8">
        <v>286069243.25</v>
      </c>
      <c r="D13" s="83"/>
      <c r="E13" s="8">
        <v>1499714.98</v>
      </c>
      <c r="F13" s="13">
        <v>5432031.870000001</v>
      </c>
      <c r="G13" s="13">
        <v>122858.95</v>
      </c>
      <c r="H13" s="13">
        <v>1065806.4079438299</v>
      </c>
      <c r="I13" s="13">
        <v>2152248.08194383</v>
      </c>
      <c r="J13" s="91"/>
      <c r="K13" s="23"/>
    </row>
    <row r="14" spans="1:11">
      <c r="A14" s="3"/>
      <c r="B14" s="2" t="s">
        <v>11</v>
      </c>
      <c r="C14" s="8">
        <v>4630187568.54</v>
      </c>
      <c r="D14" s="84"/>
      <c r="E14" s="9">
        <v>30546561.560000002</v>
      </c>
      <c r="F14" s="13">
        <v>67727688.890000001</v>
      </c>
      <c r="G14" s="13">
        <v>3350887.5200000005</v>
      </c>
      <c r="H14" s="13">
        <v>5630837.4109512381</v>
      </c>
      <c r="I14" s="13">
        <v>11806641.224951237</v>
      </c>
      <c r="J14" s="91"/>
      <c r="K14" s="23"/>
    </row>
    <row r="15" spans="1:11">
      <c r="A15" s="3"/>
      <c r="B15" s="2" t="s">
        <v>5</v>
      </c>
      <c r="C15" s="10">
        <v>282201526923.88</v>
      </c>
      <c r="D15" s="10">
        <v>1355190498.8099999</v>
      </c>
      <c r="E15" s="10">
        <v>1986670181.9200001</v>
      </c>
      <c r="F15" s="10">
        <v>3648089389.4799995</v>
      </c>
      <c r="G15" s="10">
        <v>513896079.85999995</v>
      </c>
      <c r="H15" s="10">
        <v>207289693.26632497</v>
      </c>
      <c r="I15" s="10">
        <v>459020374.88332498</v>
      </c>
      <c r="J15" s="92"/>
      <c r="K15" s="23"/>
    </row>
    <row r="16" spans="1:11">
      <c r="A16" s="3"/>
      <c r="B16" s="3"/>
      <c r="C16" s="6"/>
      <c r="D16" s="6"/>
      <c r="E16" s="6"/>
      <c r="F16" s="6"/>
      <c r="G16" s="15"/>
      <c r="H16" s="6"/>
      <c r="I16" s="6"/>
      <c r="J16" s="6"/>
      <c r="K16" s="3"/>
    </row>
    <row r="17" spans="1:11">
      <c r="A17" s="4" t="s">
        <v>17</v>
      </c>
      <c r="B17" s="1" t="s">
        <v>7</v>
      </c>
      <c r="C17" s="7" t="s">
        <v>13</v>
      </c>
      <c r="D17" s="7" t="s">
        <v>0</v>
      </c>
      <c r="E17" s="7" t="s">
        <v>46</v>
      </c>
      <c r="F17" s="7" t="s">
        <v>1</v>
      </c>
      <c r="G17" s="7" t="s">
        <v>2</v>
      </c>
      <c r="H17" s="7" t="s">
        <v>3</v>
      </c>
      <c r="I17" s="7" t="s">
        <v>4</v>
      </c>
      <c r="J17" s="7" t="s">
        <v>13</v>
      </c>
      <c r="K17" s="3"/>
    </row>
    <row r="18" spans="1:11">
      <c r="A18" s="3"/>
      <c r="B18" s="2" t="s">
        <v>8</v>
      </c>
      <c r="C18" s="8">
        <v>273183856935.14999</v>
      </c>
      <c r="D18" s="82">
        <v>1101819856.5899999</v>
      </c>
      <c r="E18" s="8">
        <v>2816439644.5</v>
      </c>
      <c r="F18" s="13">
        <v>6052792878.9499998</v>
      </c>
      <c r="G18" s="13">
        <v>342868125.12</v>
      </c>
      <c r="H18" s="13">
        <v>134192493.036818</v>
      </c>
      <c r="I18" s="13">
        <v>411727711.20381796</v>
      </c>
      <c r="J18" s="90">
        <v>288367381857.58392</v>
      </c>
      <c r="K18" s="3"/>
    </row>
    <row r="19" spans="1:11">
      <c r="A19" s="3"/>
      <c r="B19" s="2" t="s">
        <v>9</v>
      </c>
      <c r="C19" s="8">
        <v>6655494403.8900003</v>
      </c>
      <c r="D19" s="83"/>
      <c r="E19" s="8">
        <v>174178712.18000001</v>
      </c>
      <c r="F19" s="13">
        <v>512755146.44999999</v>
      </c>
      <c r="G19" s="13">
        <v>6416567.7999999998</v>
      </c>
      <c r="H19" s="13">
        <v>83138470.264348805</v>
      </c>
      <c r="I19" s="13">
        <v>250664737.67377871</v>
      </c>
      <c r="J19" s="91"/>
      <c r="K19" s="3"/>
    </row>
    <row r="20" spans="1:11">
      <c r="A20" s="3"/>
      <c r="B20" s="2" t="s">
        <v>10</v>
      </c>
      <c r="C20" s="8">
        <v>288831934.65999997</v>
      </c>
      <c r="D20" s="83"/>
      <c r="E20" s="8">
        <v>7062439.5099999998</v>
      </c>
      <c r="F20" s="13">
        <v>12494471.380000001</v>
      </c>
      <c r="G20" s="13">
        <v>349626.23</v>
      </c>
      <c r="H20" s="13">
        <v>1251645.8899999999</v>
      </c>
      <c r="I20" s="13">
        <v>3403893.9719438301</v>
      </c>
      <c r="J20" s="91"/>
      <c r="K20" s="3"/>
    </row>
    <row r="21" spans="1:11">
      <c r="A21" s="3"/>
      <c r="B21" s="2" t="s">
        <v>11</v>
      </c>
      <c r="C21" s="8">
        <v>4694018557.7799997</v>
      </c>
      <c r="D21" s="84"/>
      <c r="E21" s="9">
        <v>28979093.07</v>
      </c>
      <c r="F21" s="13">
        <v>96706781.960000008</v>
      </c>
      <c r="G21" s="13">
        <v>7842182.1000000006</v>
      </c>
      <c r="H21" s="13">
        <v>7240609.3049535397</v>
      </c>
      <c r="I21" s="13">
        <v>19047250.529904775</v>
      </c>
      <c r="J21" s="91"/>
      <c r="K21" s="3"/>
    </row>
    <row r="22" spans="1:11">
      <c r="A22" s="3"/>
      <c r="B22" s="2" t="s">
        <v>5</v>
      </c>
      <c r="C22" s="10">
        <v>284822201831.47998</v>
      </c>
      <c r="D22" s="10">
        <v>1101819856.5899999</v>
      </c>
      <c r="E22" s="10">
        <v>3026659889.2600002</v>
      </c>
      <c r="F22" s="10">
        <v>6674749278.7399998</v>
      </c>
      <c r="G22" s="10">
        <v>357476501.25000006</v>
      </c>
      <c r="H22" s="10">
        <v>225823218.49612033</v>
      </c>
      <c r="I22" s="10">
        <v>684843593.3794452</v>
      </c>
      <c r="J22" s="92"/>
      <c r="K22" s="3"/>
    </row>
    <row r="23" spans="1:11">
      <c r="A23" s="3"/>
      <c r="B23" s="3"/>
      <c r="C23" s="6"/>
      <c r="D23" s="6"/>
      <c r="E23" s="6"/>
      <c r="F23" s="6"/>
      <c r="G23" s="15"/>
      <c r="H23" s="6"/>
      <c r="I23" s="6"/>
      <c r="J23" s="6"/>
      <c r="K23" s="3"/>
    </row>
    <row r="24" spans="1:11">
      <c r="A24" s="4" t="s">
        <v>18</v>
      </c>
      <c r="B24" s="1" t="s">
        <v>7</v>
      </c>
      <c r="C24" s="7" t="s">
        <v>13</v>
      </c>
      <c r="D24" s="7" t="s">
        <v>0</v>
      </c>
      <c r="E24" s="7" t="s">
        <v>47</v>
      </c>
      <c r="F24" s="7" t="s">
        <v>1</v>
      </c>
      <c r="G24" s="7" t="s">
        <v>2</v>
      </c>
      <c r="H24" s="7" t="s">
        <v>3</v>
      </c>
      <c r="I24" s="7" t="s">
        <v>4</v>
      </c>
      <c r="J24" s="7" t="s">
        <v>13</v>
      </c>
      <c r="K24" s="3"/>
    </row>
    <row r="25" spans="1:11">
      <c r="A25" s="3"/>
      <c r="B25" s="2" t="s">
        <v>8</v>
      </c>
      <c r="C25" s="8">
        <v>276656541861.67999</v>
      </c>
      <c r="D25" s="82">
        <v>1580423252.6799927</v>
      </c>
      <c r="E25" s="8">
        <v>1801971108.21</v>
      </c>
      <c r="F25" s="13">
        <v>7854763987.1599998</v>
      </c>
      <c r="G25" s="13">
        <v>10689366712.889999</v>
      </c>
      <c r="H25" s="13">
        <v>137839436.15000001</v>
      </c>
      <c r="I25" s="13">
        <v>549567147.35381794</v>
      </c>
      <c r="J25" s="90">
        <v>279624647916.33521</v>
      </c>
      <c r="K25" s="3"/>
    </row>
    <row r="26" spans="1:11">
      <c r="A26" s="3"/>
      <c r="B26" s="2" t="s">
        <v>9</v>
      </c>
      <c r="C26" s="8">
        <v>6662681743.2399998</v>
      </c>
      <c r="D26" s="83"/>
      <c r="E26" s="8">
        <v>187426137.78</v>
      </c>
      <c r="F26" s="13">
        <v>700181284.23000002</v>
      </c>
      <c r="G26" s="13">
        <v>1444814881.8900001</v>
      </c>
      <c r="H26" s="13">
        <v>70769994.793103799</v>
      </c>
      <c r="I26" s="13">
        <v>321434732.46688253</v>
      </c>
      <c r="J26" s="91"/>
      <c r="K26" s="3"/>
    </row>
    <row r="27" spans="1:11">
      <c r="A27" s="3"/>
      <c r="B27" s="2" t="s">
        <v>10</v>
      </c>
      <c r="C27" s="8">
        <v>296184168.70999998</v>
      </c>
      <c r="D27" s="83"/>
      <c r="E27" s="8">
        <v>8383215.3099999996</v>
      </c>
      <c r="F27" s="13">
        <v>20877686.690000001</v>
      </c>
      <c r="G27" s="13">
        <v>705302.2</v>
      </c>
      <c r="H27" s="13">
        <v>1378642.7926113789</v>
      </c>
      <c r="I27" s="13">
        <v>4782536.7645552093</v>
      </c>
      <c r="J27" s="91"/>
      <c r="K27" s="3"/>
    </row>
    <row r="28" spans="1:11">
      <c r="A28" s="3"/>
      <c r="B28" s="2" t="s">
        <v>11</v>
      </c>
      <c r="C28" s="8">
        <v>4751974083.9499998</v>
      </c>
      <c r="D28" s="84"/>
      <c r="E28" s="9">
        <v>37713408.980000004</v>
      </c>
      <c r="F28" s="13">
        <v>134420190.94</v>
      </c>
      <c r="G28" s="13">
        <v>3777718.03</v>
      </c>
      <c r="H28" s="13">
        <v>9998375.459128309</v>
      </c>
      <c r="I28" s="13">
        <v>29045625.989033084</v>
      </c>
      <c r="J28" s="91"/>
      <c r="K28" s="3"/>
    </row>
    <row r="29" spans="1:11">
      <c r="A29" s="3"/>
      <c r="B29" s="2" t="s">
        <v>5</v>
      </c>
      <c r="C29" s="10">
        <v>288367381857.58002</v>
      </c>
      <c r="D29" s="10">
        <v>1580423252.6799927</v>
      </c>
      <c r="E29" s="10">
        <v>2035493870.28</v>
      </c>
      <c r="F29" s="10">
        <v>8710243149.0199986</v>
      </c>
      <c r="G29" s="10">
        <v>12138664615.01</v>
      </c>
      <c r="H29" s="10">
        <v>219986449.1948435</v>
      </c>
      <c r="I29" s="10">
        <v>904830042.57428873</v>
      </c>
      <c r="J29" s="92"/>
      <c r="K29" s="3"/>
    </row>
    <row r="30" spans="1:11">
      <c r="A30" s="3"/>
      <c r="B30" s="3"/>
      <c r="C30" s="6"/>
      <c r="D30" s="6"/>
      <c r="E30" s="6"/>
      <c r="F30" s="6"/>
      <c r="G30" s="15"/>
      <c r="H30" s="6"/>
      <c r="I30" s="6"/>
      <c r="J30" s="6"/>
      <c r="K30" s="3"/>
    </row>
    <row r="31" spans="1:11">
      <c r="A31" s="4" t="s">
        <v>19</v>
      </c>
      <c r="B31" s="1" t="s">
        <v>7</v>
      </c>
      <c r="C31" s="7" t="s">
        <v>13</v>
      </c>
      <c r="D31" s="7" t="s">
        <v>0</v>
      </c>
      <c r="E31" s="7" t="s">
        <v>48</v>
      </c>
      <c r="F31" s="7" t="s">
        <v>1</v>
      </c>
      <c r="G31" s="7" t="s">
        <v>2</v>
      </c>
      <c r="H31" s="7" t="s">
        <v>3</v>
      </c>
      <c r="I31" s="7" t="s">
        <v>4</v>
      </c>
      <c r="J31" s="7" t="s">
        <v>13</v>
      </c>
      <c r="K31" s="3"/>
    </row>
    <row r="32" spans="1:11">
      <c r="A32" s="3"/>
      <c r="B32" s="2" t="s">
        <v>8</v>
      </c>
      <c r="C32" s="8">
        <v>268831780286.38</v>
      </c>
      <c r="D32" s="82">
        <v>1571382525.71</v>
      </c>
      <c r="E32" s="8">
        <v>2553089012.77</v>
      </c>
      <c r="F32" s="13">
        <v>10407852999.93</v>
      </c>
      <c r="G32" s="13">
        <v>287342613.94999999</v>
      </c>
      <c r="H32" s="13">
        <v>138730964.655213</v>
      </c>
      <c r="I32" s="13">
        <v>688298112.00903094</v>
      </c>
      <c r="J32" s="90">
        <v>283191761594.89081</v>
      </c>
      <c r="K32" s="3"/>
    </row>
    <row r="33" spans="1:11">
      <c r="A33" s="3"/>
      <c r="B33" s="2" t="s">
        <v>9</v>
      </c>
      <c r="C33" s="8">
        <v>5651581136.9400005</v>
      </c>
      <c r="D33" s="83"/>
      <c r="E33" s="8">
        <v>3497795.73</v>
      </c>
      <c r="F33" s="13">
        <v>703679079.96000004</v>
      </c>
      <c r="G33" s="13">
        <v>101621075.84999999</v>
      </c>
      <c r="H33" s="13">
        <v>72276966.810000002</v>
      </c>
      <c r="I33" s="13">
        <v>393711699.27688253</v>
      </c>
      <c r="J33" s="91"/>
      <c r="K33" s="3"/>
    </row>
    <row r="34" spans="1:11">
      <c r="A34" s="3"/>
      <c r="B34" s="2" t="s">
        <v>10</v>
      </c>
      <c r="C34" s="8">
        <v>307629942.06</v>
      </c>
      <c r="D34" s="83"/>
      <c r="E34" s="8">
        <v>12612478.890000001</v>
      </c>
      <c r="F34" s="13">
        <v>33490165.580000002</v>
      </c>
      <c r="G34" s="13">
        <v>680877.16999999993</v>
      </c>
      <c r="H34" s="13">
        <v>1321086.632643</v>
      </c>
      <c r="I34" s="13">
        <v>6103623.3971982095</v>
      </c>
      <c r="J34" s="91"/>
      <c r="K34" s="3"/>
    </row>
    <row r="35" spans="1:11">
      <c r="A35" s="3"/>
      <c r="B35" s="2" t="s">
        <v>11</v>
      </c>
      <c r="C35" s="8">
        <v>4833656550.960001</v>
      </c>
      <c r="D35" s="84"/>
      <c r="E35" s="9">
        <v>45310363.260000005</v>
      </c>
      <c r="F35" s="13">
        <v>179730554.19999999</v>
      </c>
      <c r="G35" s="13">
        <v>10571047.09</v>
      </c>
      <c r="H35" s="13">
        <v>6233865.65143333</v>
      </c>
      <c r="I35" s="13">
        <v>35279491.640466414</v>
      </c>
      <c r="J35" s="91"/>
      <c r="K35" s="3"/>
    </row>
    <row r="36" spans="1:11">
      <c r="A36" s="3"/>
      <c r="B36" s="2" t="s">
        <v>5</v>
      </c>
      <c r="C36" s="10">
        <v>279624647916.34003</v>
      </c>
      <c r="D36" s="10">
        <v>1571382525.71</v>
      </c>
      <c r="E36" s="10">
        <v>2614509650.6500001</v>
      </c>
      <c r="F36" s="10">
        <v>11324752799.67</v>
      </c>
      <c r="G36" s="10">
        <v>400215614.05999994</v>
      </c>
      <c r="H36" s="10">
        <v>218562883.74928933</v>
      </c>
      <c r="I36" s="10">
        <v>1123392926.3235781</v>
      </c>
      <c r="J36" s="92"/>
      <c r="K36" s="3"/>
    </row>
    <row r="37" spans="1:11">
      <c r="A37" s="3"/>
      <c r="B37" s="3"/>
      <c r="C37" s="6"/>
      <c r="D37" s="6"/>
      <c r="E37" s="6"/>
      <c r="F37" s="6"/>
      <c r="G37" s="15"/>
      <c r="H37" s="6"/>
      <c r="I37" s="24"/>
      <c r="J37" s="6"/>
      <c r="K37" s="3"/>
    </row>
    <row r="38" spans="1:11">
      <c r="A38" s="4" t="s">
        <v>20</v>
      </c>
      <c r="B38" s="1" t="s">
        <v>7</v>
      </c>
      <c r="C38" s="7" t="s">
        <v>13</v>
      </c>
      <c r="D38" s="7" t="s">
        <v>0</v>
      </c>
      <c r="E38" s="7" t="s">
        <v>49</v>
      </c>
      <c r="F38" s="7" t="s">
        <v>1</v>
      </c>
      <c r="G38" s="7" t="s">
        <v>2</v>
      </c>
      <c r="H38" s="7" t="s">
        <v>3</v>
      </c>
      <c r="I38" s="7" t="s">
        <v>4</v>
      </c>
      <c r="J38" s="7" t="s">
        <v>13</v>
      </c>
      <c r="K38" s="3"/>
    </row>
    <row r="39" spans="1:11">
      <c r="A39" s="3"/>
      <c r="B39" s="2" t="s">
        <v>8</v>
      </c>
      <c r="C39" s="8">
        <v>272348444267.75998</v>
      </c>
      <c r="D39" s="82">
        <v>1600049528.8399999</v>
      </c>
      <c r="E39" s="8">
        <v>2206132346.3499999</v>
      </c>
      <c r="F39" s="13">
        <v>12613985346.280001</v>
      </c>
      <c r="G39" s="13">
        <v>362525764.23000002</v>
      </c>
      <c r="H39" s="13">
        <v>133182550.34999999</v>
      </c>
      <c r="I39" s="13">
        <v>821480662.35903096</v>
      </c>
      <c r="J39" s="90">
        <v>286537852440.84003</v>
      </c>
      <c r="K39" s="3"/>
    </row>
    <row r="40" spans="1:11">
      <c r="A40" s="3"/>
      <c r="B40" s="2" t="s">
        <v>9</v>
      </c>
      <c r="C40" s="8">
        <v>5623178126.8299999</v>
      </c>
      <c r="D40" s="83"/>
      <c r="E40" s="8">
        <v>87313007.879999995</v>
      </c>
      <c r="F40" s="13">
        <v>790992087.84000003</v>
      </c>
      <c r="G40" s="13">
        <v>7461220.9799999995</v>
      </c>
      <c r="H40" s="13">
        <v>71385563.359999999</v>
      </c>
      <c r="I40" s="13">
        <v>465097262.63688254</v>
      </c>
      <c r="J40" s="91"/>
      <c r="K40" s="3"/>
    </row>
    <row r="41" spans="1:11">
      <c r="A41" s="3"/>
      <c r="B41" s="2" t="s">
        <v>10</v>
      </c>
      <c r="C41" s="8">
        <v>317999144.57000005</v>
      </c>
      <c r="D41" s="83"/>
      <c r="E41" s="8">
        <v>8342749.6299999999</v>
      </c>
      <c r="F41" s="13">
        <v>41832915.210000001</v>
      </c>
      <c r="G41" s="13">
        <v>503501.62</v>
      </c>
      <c r="H41" s="13">
        <v>1426719.86</v>
      </c>
      <c r="I41" s="13">
        <v>7530343.2571982099</v>
      </c>
      <c r="J41" s="91"/>
      <c r="K41" s="3"/>
    </row>
    <row r="42" spans="1:11">
      <c r="A42" s="3"/>
      <c r="B42" s="2" t="s">
        <v>11</v>
      </c>
      <c r="C42" s="8">
        <v>4902140055.7300014</v>
      </c>
      <c r="D42" s="84"/>
      <c r="E42" s="9">
        <v>32825495.289999999</v>
      </c>
      <c r="F42" s="13">
        <v>212556049.48999998</v>
      </c>
      <c r="G42" s="13">
        <v>5258312.55</v>
      </c>
      <c r="H42" s="13">
        <v>6828649.0899999999</v>
      </c>
      <c r="I42" s="13">
        <v>42108140.730466411</v>
      </c>
      <c r="J42" s="91"/>
      <c r="K42" s="3"/>
    </row>
    <row r="43" spans="1:11">
      <c r="A43" s="3"/>
      <c r="B43" s="2" t="s">
        <v>5</v>
      </c>
      <c r="C43" s="10">
        <v>283191761594.88995</v>
      </c>
      <c r="D43" s="10">
        <v>1600049528.8399999</v>
      </c>
      <c r="E43" s="10">
        <v>2334613599.1500001</v>
      </c>
      <c r="F43" s="10">
        <v>13659366398.82</v>
      </c>
      <c r="G43" s="10">
        <v>375748799.38000005</v>
      </c>
      <c r="H43" s="10">
        <v>212823482.66</v>
      </c>
      <c r="I43" s="10">
        <v>1336216408.983578</v>
      </c>
      <c r="J43" s="92"/>
      <c r="K43" s="3"/>
    </row>
    <row r="44" spans="1:11">
      <c r="A44" s="3"/>
      <c r="B44" s="3"/>
      <c r="C44" s="6"/>
      <c r="D44" s="6"/>
      <c r="E44" s="6"/>
      <c r="F44" s="6"/>
      <c r="G44" s="15"/>
      <c r="H44" s="6"/>
      <c r="I44" s="6"/>
      <c r="J44" s="6"/>
      <c r="K44" s="3"/>
    </row>
    <row r="45" spans="1:11">
      <c r="A45" s="4" t="s">
        <v>21</v>
      </c>
      <c r="B45" s="1" t="s">
        <v>7</v>
      </c>
      <c r="C45" s="7" t="s">
        <v>13</v>
      </c>
      <c r="D45" s="7" t="s">
        <v>0</v>
      </c>
      <c r="E45" s="7" t="s">
        <v>50</v>
      </c>
      <c r="F45" s="7" t="s">
        <v>1</v>
      </c>
      <c r="G45" s="7" t="s">
        <v>2</v>
      </c>
      <c r="H45" s="7" t="s">
        <v>3</v>
      </c>
      <c r="I45" s="7" t="s">
        <v>4</v>
      </c>
      <c r="J45" s="7" t="s">
        <v>13</v>
      </c>
      <c r="K45" s="3"/>
    </row>
    <row r="46" spans="1:11">
      <c r="A46" s="3"/>
      <c r="B46" s="2" t="s">
        <v>8</v>
      </c>
      <c r="C46" s="8">
        <v>275444248738.59003</v>
      </c>
      <c r="D46" s="82">
        <v>774809994.67999995</v>
      </c>
      <c r="E46" s="8">
        <v>2294012736.6799998</v>
      </c>
      <c r="F46" s="13">
        <v>14907998082.960001</v>
      </c>
      <c r="G46" s="13">
        <v>272922272.64999998</v>
      </c>
      <c r="H46" s="13">
        <v>144898805.03999999</v>
      </c>
      <c r="I46" s="13">
        <v>966379467.39903092</v>
      </c>
      <c r="J46" s="90">
        <v>289262618449.94</v>
      </c>
      <c r="K46" s="3"/>
    </row>
    <row r="47" spans="1:11">
      <c r="A47" s="3"/>
      <c r="B47" s="2" t="s">
        <v>9</v>
      </c>
      <c r="C47" s="8">
        <v>5805676989.4300003</v>
      </c>
      <c r="D47" s="83"/>
      <c r="E47" s="8">
        <v>139630368.88</v>
      </c>
      <c r="F47" s="13">
        <v>930622456.72000003</v>
      </c>
      <c r="G47" s="13">
        <v>14093573.029999999</v>
      </c>
      <c r="H47" s="13">
        <v>72506831.549999997</v>
      </c>
      <c r="I47" s="13">
        <v>537604094.1868825</v>
      </c>
      <c r="J47" s="91"/>
      <c r="K47" s="3"/>
    </row>
    <row r="48" spans="1:11">
      <c r="A48" s="3"/>
      <c r="B48" s="2" t="s">
        <v>10</v>
      </c>
      <c r="C48" s="8">
        <v>326467817.01999998</v>
      </c>
      <c r="D48" s="83"/>
      <c r="E48" s="8">
        <v>10893255.609999999</v>
      </c>
      <c r="F48" s="13">
        <v>52726170.82</v>
      </c>
      <c r="G48" s="13">
        <v>566174.36</v>
      </c>
      <c r="H48" s="13">
        <v>1607691.84</v>
      </c>
      <c r="I48" s="13">
        <v>9138035.0971982107</v>
      </c>
      <c r="J48" s="91"/>
      <c r="K48" s="3"/>
    </row>
    <row r="49" spans="1:13">
      <c r="A49" s="3"/>
      <c r="B49" s="2" t="s">
        <v>11</v>
      </c>
      <c r="C49" s="8">
        <v>4961458895.8000011</v>
      </c>
      <c r="D49" s="84"/>
      <c r="E49" s="9">
        <v>25204088.859999999</v>
      </c>
      <c r="F49" s="13">
        <v>237760138.34999996</v>
      </c>
      <c r="G49" s="13">
        <v>6039810.9800000004</v>
      </c>
      <c r="H49" s="13">
        <v>7149276.1600000001</v>
      </c>
      <c r="I49" s="13">
        <v>49257416.890466407</v>
      </c>
      <c r="J49" s="91"/>
      <c r="K49" s="3"/>
    </row>
    <row r="50" spans="1:13">
      <c r="A50" s="3"/>
      <c r="B50" s="2" t="s">
        <v>5</v>
      </c>
      <c r="C50" s="10">
        <v>286537852440.84003</v>
      </c>
      <c r="D50" s="10">
        <v>774809994.67999995</v>
      </c>
      <c r="E50" s="10">
        <v>2469740450.0300002</v>
      </c>
      <c r="F50" s="10">
        <v>16129106848.85</v>
      </c>
      <c r="G50" s="10">
        <v>293621831.01999998</v>
      </c>
      <c r="H50" s="10">
        <v>226162604.58999997</v>
      </c>
      <c r="I50" s="10">
        <v>1562379013.5735781</v>
      </c>
      <c r="J50" s="92"/>
      <c r="K50" s="3"/>
      <c r="L50" s="21"/>
      <c r="M50" s="21"/>
    </row>
    <row r="51" spans="1:13">
      <c r="A51" s="3"/>
      <c r="B51" s="3"/>
      <c r="C51" s="6"/>
      <c r="D51" s="6"/>
      <c r="E51" s="6"/>
      <c r="F51" s="3"/>
      <c r="G51" s="3"/>
      <c r="H51" s="3"/>
      <c r="I51" s="3"/>
      <c r="J51" s="3"/>
      <c r="K51" s="3"/>
    </row>
    <row r="52" spans="1:13">
      <c r="A52" s="4" t="s">
        <v>22</v>
      </c>
      <c r="B52" s="1" t="s">
        <v>7</v>
      </c>
      <c r="C52" s="7" t="s">
        <v>13</v>
      </c>
      <c r="D52" s="7" t="s">
        <v>0</v>
      </c>
      <c r="E52" s="7" t="s">
        <v>51</v>
      </c>
      <c r="F52" s="7" t="s">
        <v>1</v>
      </c>
      <c r="G52" s="7" t="s">
        <v>2</v>
      </c>
      <c r="H52" s="7" t="s">
        <v>3</v>
      </c>
      <c r="I52" s="7" t="s">
        <v>4</v>
      </c>
      <c r="J52" s="7" t="s">
        <v>13</v>
      </c>
      <c r="K52" s="3"/>
    </row>
    <row r="53" spans="1:13">
      <c r="A53" s="3"/>
      <c r="B53" s="2" t="s">
        <v>8</v>
      </c>
      <c r="C53" s="8">
        <v>278109544137.96997</v>
      </c>
      <c r="D53" s="82">
        <v>1742606038.48</v>
      </c>
      <c r="E53" s="8">
        <v>1500316594.26</v>
      </c>
      <c r="F53" s="13">
        <v>16408314677.220001</v>
      </c>
      <c r="G53" s="13">
        <v>453013935.71999997</v>
      </c>
      <c r="H53" s="13">
        <v>154982733.68000001</v>
      </c>
      <c r="I53" s="13">
        <v>1121362201.079031</v>
      </c>
      <c r="J53" s="90">
        <v>291846558804.46985</v>
      </c>
      <c r="K53" s="3"/>
    </row>
    <row r="54" spans="1:13">
      <c r="A54" s="3"/>
      <c r="B54" s="2" t="s">
        <v>9</v>
      </c>
      <c r="C54" s="8">
        <v>5800762484.1599998</v>
      </c>
      <c r="D54" s="83"/>
      <c r="E54" s="8">
        <v>8640578.7300000004</v>
      </c>
      <c r="F54" s="13">
        <v>939263035.45000005</v>
      </c>
      <c r="G54" s="13">
        <v>13638431.35</v>
      </c>
      <c r="H54" s="13">
        <v>69030223.629999995</v>
      </c>
      <c r="I54" s="13">
        <v>606634317.81688249</v>
      </c>
      <c r="J54" s="91"/>
      <c r="K54" s="3"/>
    </row>
    <row r="55" spans="1:13">
      <c r="A55" s="3"/>
      <c r="B55" s="2" t="s">
        <v>10</v>
      </c>
      <c r="C55" s="8">
        <v>335307989.96999997</v>
      </c>
      <c r="D55" s="83"/>
      <c r="E55" s="8">
        <v>3128394.52</v>
      </c>
      <c r="F55" s="13">
        <v>55854565.340000004</v>
      </c>
      <c r="G55" s="13">
        <v>199056.52000000002</v>
      </c>
      <c r="H55" s="13">
        <v>1353153.88</v>
      </c>
      <c r="I55" s="13">
        <v>10491188.97719821</v>
      </c>
      <c r="J55" s="91"/>
      <c r="K55" s="3"/>
    </row>
    <row r="56" spans="1:13">
      <c r="A56" s="3"/>
      <c r="B56" s="2" t="s">
        <v>11</v>
      </c>
      <c r="C56" s="8">
        <v>5017003837.8400002</v>
      </c>
      <c r="D56" s="84"/>
      <c r="E56" s="9">
        <v>29751298.350000001</v>
      </c>
      <c r="F56" s="13">
        <v>267511436.69999996</v>
      </c>
      <c r="G56" s="13">
        <v>1198417.69</v>
      </c>
      <c r="H56" s="13">
        <v>7086597.3399999999</v>
      </c>
      <c r="I56" s="13">
        <v>56344014.230466411</v>
      </c>
      <c r="J56" s="91"/>
      <c r="K56" s="3"/>
    </row>
    <row r="57" spans="1:13">
      <c r="A57" s="3"/>
      <c r="B57" s="2" t="s">
        <v>5</v>
      </c>
      <c r="C57" s="10">
        <v>289262618449.93994</v>
      </c>
      <c r="D57" s="10">
        <v>1742606038.48</v>
      </c>
      <c r="E57" s="10">
        <v>1541836865.8599999</v>
      </c>
      <c r="F57" s="10">
        <v>17670943714.709999</v>
      </c>
      <c r="G57" s="10">
        <v>468049841.27999997</v>
      </c>
      <c r="H57" s="10">
        <v>232452708.53</v>
      </c>
      <c r="I57" s="10">
        <v>1794831722.1035781</v>
      </c>
      <c r="J57" s="92"/>
      <c r="K57" s="3"/>
      <c r="L57" s="21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3">
      <c r="A59" s="4" t="s">
        <v>23</v>
      </c>
      <c r="B59" s="1" t="s">
        <v>7</v>
      </c>
      <c r="C59" s="7" t="s">
        <v>13</v>
      </c>
      <c r="D59" s="7" t="s">
        <v>0</v>
      </c>
      <c r="E59" s="7" t="s">
        <v>52</v>
      </c>
      <c r="F59" s="7" t="s">
        <v>1</v>
      </c>
      <c r="G59" s="7" t="s">
        <v>2</v>
      </c>
      <c r="H59" s="7" t="s">
        <v>3</v>
      </c>
      <c r="I59" s="7" t="s">
        <v>4</v>
      </c>
      <c r="J59" s="7" t="s">
        <v>13</v>
      </c>
    </row>
    <row r="60" spans="1:13">
      <c r="A60" s="3"/>
      <c r="B60" s="2" t="s">
        <v>8</v>
      </c>
      <c r="C60" s="8">
        <v>280652976380.21997</v>
      </c>
      <c r="D60" s="82">
        <v>1819938206.0999999</v>
      </c>
      <c r="E60" s="8">
        <v>1558199469.03</v>
      </c>
      <c r="F60" s="13">
        <v>17966514146.25</v>
      </c>
      <c r="G60" s="13">
        <v>316647400.67377275</v>
      </c>
      <c r="H60" s="13">
        <v>118341124.704</v>
      </c>
      <c r="I60" s="13">
        <v>1239703325.783031</v>
      </c>
      <c r="J60" s="90">
        <v>295131993422.31305</v>
      </c>
    </row>
    <row r="61" spans="1:13">
      <c r="A61" s="3"/>
      <c r="B61" s="2" t="s">
        <v>9</v>
      </c>
      <c r="C61" s="8">
        <v>5776531843.25</v>
      </c>
      <c r="D61" s="83"/>
      <c r="E61" s="8">
        <v>326348230.56999999</v>
      </c>
      <c r="F61" s="13">
        <v>1265611266.02</v>
      </c>
      <c r="G61" s="13">
        <v>6212635.4399999948</v>
      </c>
      <c r="H61" s="13">
        <v>63786037.060000002</v>
      </c>
      <c r="I61" s="13">
        <v>670420354.87688255</v>
      </c>
      <c r="J61" s="91"/>
    </row>
    <row r="62" spans="1:13">
      <c r="A62" s="3"/>
      <c r="B62" s="2" t="s">
        <v>10</v>
      </c>
      <c r="C62" s="8">
        <v>340293093.26999998</v>
      </c>
      <c r="D62" s="83"/>
      <c r="E62" s="8">
        <v>6830487.29</v>
      </c>
      <c r="F62" s="13">
        <v>62685052.630000003</v>
      </c>
      <c r="G62" s="13">
        <v>1980277.7</v>
      </c>
      <c r="H62" s="13">
        <v>1734933.1340000001</v>
      </c>
      <c r="I62" s="13">
        <v>12226122.111198209</v>
      </c>
      <c r="J62" s="91"/>
    </row>
    <row r="63" spans="1:13">
      <c r="A63" s="3"/>
      <c r="B63" s="2" t="s">
        <v>11</v>
      </c>
      <c r="C63" s="8">
        <v>5076757487.7299986</v>
      </c>
      <c r="D63" s="84"/>
      <c r="E63" s="9">
        <v>95914365.799999997</v>
      </c>
      <c r="F63" s="13">
        <v>363425802.49999994</v>
      </c>
      <c r="G63" s="13">
        <v>6324825.1551070213</v>
      </c>
      <c r="H63" s="13">
        <v>6768907.0800000001</v>
      </c>
      <c r="I63" s="13">
        <v>63112921.310466409</v>
      </c>
      <c r="J63" s="91"/>
    </row>
    <row r="64" spans="1:13">
      <c r="A64" s="3"/>
      <c r="B64" s="2" t="s">
        <v>5</v>
      </c>
      <c r="C64" s="10">
        <v>291846558804.46997</v>
      </c>
      <c r="D64" s="10">
        <v>1819938206.0999999</v>
      </c>
      <c r="E64" s="10">
        <v>1987292552.6899998</v>
      </c>
      <c r="F64" s="10">
        <v>19658236267.400002</v>
      </c>
      <c r="G64" s="10">
        <v>331165138.96887976</v>
      </c>
      <c r="H64" s="10">
        <v>190631001.97800002</v>
      </c>
      <c r="I64" s="10">
        <v>1985462724.0815783</v>
      </c>
      <c r="J64" s="92"/>
    </row>
    <row r="65" spans="1:12">
      <c r="J65" s="22"/>
    </row>
    <row r="66" spans="1:12">
      <c r="A66" s="4" t="s">
        <v>24</v>
      </c>
      <c r="B66" s="1" t="s">
        <v>7</v>
      </c>
      <c r="C66" s="7" t="s">
        <v>13</v>
      </c>
      <c r="D66" s="7" t="s">
        <v>0</v>
      </c>
      <c r="E66" s="7" t="s">
        <v>53</v>
      </c>
      <c r="F66" s="7" t="s">
        <v>1</v>
      </c>
      <c r="G66" s="7" t="s">
        <v>2</v>
      </c>
      <c r="H66" s="7" t="s">
        <v>3</v>
      </c>
      <c r="I66" s="7" t="s">
        <v>4</v>
      </c>
      <c r="J66" s="7" t="s">
        <v>13</v>
      </c>
    </row>
    <row r="67" spans="1:12">
      <c r="A67" s="3"/>
      <c r="B67" s="2" t="s">
        <v>8</v>
      </c>
      <c r="C67" s="8">
        <v>283492690339.66998</v>
      </c>
      <c r="D67" s="82">
        <v>1906689067.6312301</v>
      </c>
      <c r="E67" s="8">
        <v>1828163905.45</v>
      </c>
      <c r="F67" s="13">
        <v>19794678051.700001</v>
      </c>
      <c r="G67" s="13">
        <v>360709712.014</v>
      </c>
      <c r="H67" s="13">
        <v>130400864.06039999</v>
      </c>
      <c r="I67" s="13">
        <v>1370104189.84443</v>
      </c>
      <c r="J67" s="90">
        <v>298630000467.66406</v>
      </c>
    </row>
    <row r="68" spans="1:12">
      <c r="A68" s="3"/>
      <c r="B68" s="2" t="s">
        <v>9</v>
      </c>
      <c r="C68" s="8">
        <v>6113253163.8699999</v>
      </c>
      <c r="D68" s="83"/>
      <c r="E68" s="8">
        <v>180761124.84999999</v>
      </c>
      <c r="F68" s="13">
        <v>1446372390.8699999</v>
      </c>
      <c r="G68" s="13">
        <v>8117928.6639</v>
      </c>
      <c r="H68" s="13">
        <v>60237405.1039</v>
      </c>
      <c r="I68" s="13">
        <v>730657759.98300004</v>
      </c>
      <c r="J68" s="91"/>
    </row>
    <row r="69" spans="1:12">
      <c r="A69" s="3"/>
      <c r="B69" s="2" t="s">
        <v>10</v>
      </c>
      <c r="C69" s="8">
        <v>343855323.53000003</v>
      </c>
      <c r="D69" s="83"/>
      <c r="E69" s="8">
        <v>3896664.6</v>
      </c>
      <c r="F69" s="13">
        <v>66581717.230000004</v>
      </c>
      <c r="G69" s="13">
        <v>820811.32299999997</v>
      </c>
      <c r="H69" s="13">
        <v>1904582.57</v>
      </c>
      <c r="I69" s="13">
        <v>14130704.684198201</v>
      </c>
      <c r="J69" s="91"/>
      <c r="K69" s="22"/>
      <c r="L69" s="21"/>
    </row>
    <row r="70" spans="1:12">
      <c r="A70" s="3"/>
      <c r="B70" s="2" t="s">
        <v>11</v>
      </c>
      <c r="C70" s="8">
        <v>5182194595.2399979</v>
      </c>
      <c r="D70" s="84"/>
      <c r="E70" s="9">
        <v>156042600.28999999</v>
      </c>
      <c r="F70" s="13">
        <v>519468402.78999996</v>
      </c>
      <c r="G70" s="13">
        <v>7005377.7620000001</v>
      </c>
      <c r="H70" s="13">
        <v>8349635.9699999997</v>
      </c>
      <c r="I70" s="13">
        <v>71462557.280466408</v>
      </c>
      <c r="J70" s="91"/>
      <c r="K70" s="21"/>
    </row>
    <row r="71" spans="1:12">
      <c r="A71" s="3"/>
      <c r="B71" s="2" t="s">
        <v>5</v>
      </c>
      <c r="C71" s="10">
        <v>295131993422.31</v>
      </c>
      <c r="D71" s="10">
        <v>1906689067.6312301</v>
      </c>
      <c r="E71" s="10">
        <v>2168864295.1900001</v>
      </c>
      <c r="F71" s="10">
        <v>21827100562.59</v>
      </c>
      <c r="G71" s="10">
        <v>376653829.76290005</v>
      </c>
      <c r="H71" s="10">
        <v>200892487.70429999</v>
      </c>
      <c r="I71" s="10">
        <v>2186355211.7858782</v>
      </c>
      <c r="J71" s="92"/>
    </row>
    <row r="73" spans="1:12">
      <c r="A73" s="4" t="s">
        <v>25</v>
      </c>
      <c r="B73" s="1" t="s">
        <v>7</v>
      </c>
      <c r="C73" s="7" t="s">
        <v>13</v>
      </c>
      <c r="D73" s="7" t="s">
        <v>0</v>
      </c>
      <c r="E73" s="7" t="s">
        <v>54</v>
      </c>
      <c r="F73" s="7" t="s">
        <v>1</v>
      </c>
      <c r="G73" s="7" t="s">
        <v>2</v>
      </c>
      <c r="H73" s="7" t="s">
        <v>3</v>
      </c>
      <c r="I73" s="7" t="s">
        <v>4</v>
      </c>
      <c r="J73" s="7" t="s">
        <v>13</v>
      </c>
    </row>
    <row r="74" spans="1:12">
      <c r="A74" s="3"/>
      <c r="B74" s="2" t="s">
        <v>8</v>
      </c>
      <c r="C74" s="8">
        <v>286360280365.34998</v>
      </c>
      <c r="D74" s="82">
        <v>977570276.38500977</v>
      </c>
      <c r="E74" s="8">
        <v>954618368.38</v>
      </c>
      <c r="F74" s="13">
        <v>20749296420.080002</v>
      </c>
      <c r="G74" s="13">
        <v>223539365.39497802</v>
      </c>
      <c r="H74" s="13">
        <v>123213289.17</v>
      </c>
      <c r="I74" s="13">
        <v>1493317479.01443</v>
      </c>
      <c r="J74" s="90">
        <v>300461433544.85089</v>
      </c>
    </row>
    <row r="75" spans="1:12">
      <c r="A75" s="3"/>
      <c r="B75" s="2" t="s">
        <v>9</v>
      </c>
      <c r="C75" s="8">
        <v>6563236940.7200003</v>
      </c>
      <c r="D75" s="83"/>
      <c r="E75" s="8">
        <v>318935712.32999998</v>
      </c>
      <c r="F75" s="13">
        <v>1765308103.1999998</v>
      </c>
      <c r="G75" s="13">
        <v>8925629.5500000007</v>
      </c>
      <c r="H75" s="13">
        <v>81272754.787581205</v>
      </c>
      <c r="I75" s="13">
        <v>811930514.77058125</v>
      </c>
      <c r="J75" s="91"/>
    </row>
    <row r="76" spans="1:12">
      <c r="A76" s="3"/>
      <c r="B76" s="2" t="s">
        <v>10</v>
      </c>
      <c r="C76" s="8">
        <v>347148364.36000001</v>
      </c>
      <c r="D76" s="83"/>
      <c r="E76" s="8">
        <v>5937055.6699999999</v>
      </c>
      <c r="F76" s="13">
        <v>72518772.900000006</v>
      </c>
      <c r="G76" s="13">
        <v>1631593.77</v>
      </c>
      <c r="H76" s="13">
        <v>1461845.66</v>
      </c>
      <c r="I76" s="13">
        <v>15592550.344198201</v>
      </c>
      <c r="J76" s="91"/>
    </row>
    <row r="77" spans="1:12">
      <c r="A77" s="3"/>
      <c r="B77" s="2" t="s">
        <v>11</v>
      </c>
      <c r="C77" s="8">
        <v>5359334797.2299995</v>
      </c>
      <c r="D77" s="84"/>
      <c r="E77" s="9">
        <v>34535625.780000001</v>
      </c>
      <c r="F77" s="13">
        <v>554004028.56999993</v>
      </c>
      <c r="G77" s="13">
        <v>13957317.550010936</v>
      </c>
      <c r="H77" s="13">
        <v>6162165.4714299999</v>
      </c>
      <c r="I77" s="13">
        <v>77624722.751896411</v>
      </c>
      <c r="J77" s="91"/>
    </row>
    <row r="78" spans="1:12">
      <c r="A78" s="3"/>
      <c r="B78" s="2" t="s">
        <v>5</v>
      </c>
      <c r="C78" s="10">
        <v>298630000467.65991</v>
      </c>
      <c r="D78" s="10">
        <v>977570276.38500977</v>
      </c>
      <c r="E78" s="10">
        <v>1314026762.1600001</v>
      </c>
      <c r="F78" s="10">
        <v>23141127324.75</v>
      </c>
      <c r="G78" s="10">
        <v>248053906.26498899</v>
      </c>
      <c r="H78" s="10">
        <v>212110055.08901122</v>
      </c>
      <c r="I78" s="10">
        <v>2398465266.8748894</v>
      </c>
      <c r="J78" s="92"/>
      <c r="K78" s="21"/>
    </row>
    <row r="79" spans="1:12">
      <c r="C79" s="21"/>
      <c r="J79" s="22"/>
    </row>
    <row r="80" spans="1:12">
      <c r="A80" s="4" t="s">
        <v>26</v>
      </c>
      <c r="B80" s="1" t="s">
        <v>7</v>
      </c>
      <c r="C80" s="7" t="s">
        <v>13</v>
      </c>
      <c r="D80" s="7" t="s">
        <v>0</v>
      </c>
      <c r="E80" s="7" t="s">
        <v>55</v>
      </c>
      <c r="F80" s="7" t="s">
        <v>1</v>
      </c>
      <c r="G80" s="7" t="s">
        <v>2</v>
      </c>
      <c r="H80" s="7" t="s">
        <v>3</v>
      </c>
      <c r="I80" s="7" t="s">
        <v>4</v>
      </c>
      <c r="J80" s="7" t="s">
        <v>13</v>
      </c>
    </row>
    <row r="81" spans="1:10">
      <c r="A81" s="3"/>
      <c r="B81" s="2" t="s">
        <v>8</v>
      </c>
      <c r="C81" s="8">
        <v>288004881429.64001</v>
      </c>
      <c r="D81" s="82">
        <v>1938506503.4300001</v>
      </c>
      <c r="E81" s="8">
        <v>992008835.85000002</v>
      </c>
      <c r="F81" s="13">
        <v>21741305255.93</v>
      </c>
      <c r="G81" s="13">
        <v>708318957.47900152</v>
      </c>
      <c r="H81" s="13">
        <v>332515392.03390902</v>
      </c>
      <c r="I81" s="13">
        <v>1825832871.0483391</v>
      </c>
      <c r="J81" s="90">
        <v>302058739666.52014</v>
      </c>
    </row>
    <row r="82" spans="1:10">
      <c r="A82" s="3"/>
      <c r="B82" s="2" t="s">
        <v>9</v>
      </c>
      <c r="C82" s="8">
        <v>6714358297.8200006</v>
      </c>
      <c r="D82" s="83"/>
      <c r="E82" s="8">
        <v>204671138.86996365</v>
      </c>
      <c r="F82" s="13">
        <v>1969979242.0699635</v>
      </c>
      <c r="G82" s="13">
        <v>76620066.879999772</v>
      </c>
      <c r="H82" s="13">
        <v>451438957.27960199</v>
      </c>
      <c r="I82" s="13">
        <v>1263369472.0501833</v>
      </c>
      <c r="J82" s="91"/>
    </row>
    <row r="83" spans="1:10">
      <c r="A83" s="3"/>
      <c r="B83" s="2" t="s">
        <v>10</v>
      </c>
      <c r="C83" s="8">
        <v>351011362.25999999</v>
      </c>
      <c r="D83" s="83"/>
      <c r="E83" s="8">
        <v>10354868.329999996</v>
      </c>
      <c r="F83" s="13">
        <v>82873641.230000004</v>
      </c>
      <c r="G83" s="13">
        <v>8088344.8700000001</v>
      </c>
      <c r="H83" s="13">
        <v>11505951.5809524</v>
      </c>
      <c r="I83" s="13">
        <v>27098501.925150603</v>
      </c>
      <c r="J83" s="91"/>
    </row>
    <row r="84" spans="1:10">
      <c r="A84" s="3"/>
      <c r="B84" s="2" t="s">
        <v>11</v>
      </c>
      <c r="C84" s="8">
        <v>5391182455.1300001</v>
      </c>
      <c r="D84" s="84"/>
      <c r="E84" s="9">
        <v>78804912.310000435</v>
      </c>
      <c r="F84" s="13">
        <v>632808940.88000035</v>
      </c>
      <c r="G84" s="13">
        <v>17420814.200678378</v>
      </c>
      <c r="H84" s="13">
        <v>21131652.795708001</v>
      </c>
      <c r="I84" s="13">
        <v>98756375.547604412</v>
      </c>
      <c r="J84" s="91"/>
    </row>
    <row r="85" spans="1:10">
      <c r="A85" s="3"/>
      <c r="B85" s="2" t="s">
        <v>5</v>
      </c>
      <c r="C85" s="10">
        <v>300461433544.85004</v>
      </c>
      <c r="D85" s="10">
        <v>1938506503.4300001</v>
      </c>
      <c r="E85" s="10">
        <v>1285839755.3599639</v>
      </c>
      <c r="F85" s="10">
        <v>24426967080.109962</v>
      </c>
      <c r="G85" s="10">
        <v>810448183.42967963</v>
      </c>
      <c r="H85" s="10">
        <v>816591953.69017148</v>
      </c>
      <c r="I85" s="10">
        <v>3215057220.5712771</v>
      </c>
      <c r="J85" s="92"/>
    </row>
    <row r="87" spans="1:10">
      <c r="G87" s="22"/>
      <c r="H87" s="22"/>
      <c r="I87" s="21"/>
    </row>
    <row r="88" spans="1:10">
      <c r="G88" s="21"/>
      <c r="H88" s="21"/>
    </row>
    <row r="89" spans="1:10">
      <c r="D89" s="22"/>
      <c r="G89" s="22"/>
    </row>
  </sheetData>
  <mergeCells count="24">
    <mergeCell ref="D4:D7"/>
    <mergeCell ref="J4:J8"/>
    <mergeCell ref="D11:D14"/>
    <mergeCell ref="J11:J15"/>
    <mergeCell ref="D18:D21"/>
    <mergeCell ref="J18:J22"/>
    <mergeCell ref="D25:D28"/>
    <mergeCell ref="J25:J29"/>
    <mergeCell ref="D32:D35"/>
    <mergeCell ref="J32:J36"/>
    <mergeCell ref="D39:D42"/>
    <mergeCell ref="J39:J43"/>
    <mergeCell ref="D46:D49"/>
    <mergeCell ref="J46:J50"/>
    <mergeCell ref="D53:D56"/>
    <mergeCell ref="J53:J57"/>
    <mergeCell ref="D60:D63"/>
    <mergeCell ref="J60:J64"/>
    <mergeCell ref="D67:D70"/>
    <mergeCell ref="J67:J71"/>
    <mergeCell ref="D74:D77"/>
    <mergeCell ref="J74:J78"/>
    <mergeCell ref="D81:D84"/>
    <mergeCell ref="J81:J8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3169F-A30C-4831-B21A-7FB268F2C87D}">
  <dimension ref="A1:K94"/>
  <sheetViews>
    <sheetView showGridLines="0" zoomScale="93" zoomScaleNormal="93" workbookViewId="0">
      <selection activeCell="I16" sqref="I16"/>
    </sheetView>
  </sheetViews>
  <sheetFormatPr defaultRowHeight="15"/>
  <cols>
    <col min="1" max="1" width="5" style="76" customWidth="1"/>
    <col min="2" max="2" width="23.140625" customWidth="1"/>
    <col min="3" max="3" width="23.28515625" bestFit="1" customWidth="1"/>
    <col min="4" max="4" width="21" customWidth="1"/>
    <col min="5" max="5" width="22.5703125" bestFit="1" customWidth="1"/>
    <col min="6" max="6" width="22.140625" bestFit="1" customWidth="1"/>
    <col min="7" max="7" width="21.7109375" customWidth="1"/>
    <col min="8" max="8" width="22.140625" customWidth="1"/>
    <col min="9" max="9" width="21.85546875" bestFit="1" customWidth="1"/>
    <col min="10" max="10" width="23" bestFit="1" customWidth="1"/>
    <col min="11" max="11" width="17.85546875" bestFit="1" customWidth="1"/>
  </cols>
  <sheetData>
    <row r="1" spans="1:11" ht="17.25" customHeight="1"/>
    <row r="2" spans="1:11" ht="21">
      <c r="A2" s="77"/>
      <c r="B2" s="12" t="s">
        <v>12</v>
      </c>
      <c r="C2" s="6"/>
      <c r="D2" s="6"/>
      <c r="E2" s="6"/>
      <c r="F2" s="5"/>
      <c r="G2" s="14"/>
      <c r="H2" s="17"/>
      <c r="I2" s="18"/>
      <c r="J2" s="19"/>
      <c r="K2" s="3"/>
    </row>
    <row r="3" spans="1:11" ht="15.75" thickBot="1">
      <c r="A3" s="77"/>
      <c r="B3" s="3"/>
      <c r="C3" s="5"/>
      <c r="D3" s="5"/>
      <c r="E3" s="6"/>
      <c r="F3" s="6"/>
      <c r="G3" s="15"/>
      <c r="H3" s="6"/>
      <c r="I3" s="6"/>
      <c r="J3" s="6"/>
      <c r="K3" s="3"/>
    </row>
    <row r="4" spans="1:11">
      <c r="A4" s="78" t="s">
        <v>6</v>
      </c>
      <c r="B4" s="48" t="s">
        <v>7</v>
      </c>
      <c r="C4" s="49" t="s">
        <v>119</v>
      </c>
      <c r="D4" s="49" t="s">
        <v>0</v>
      </c>
      <c r="E4" s="49" t="s">
        <v>131</v>
      </c>
      <c r="F4" s="49" t="s">
        <v>1</v>
      </c>
      <c r="G4" s="49" t="s">
        <v>2</v>
      </c>
      <c r="H4" s="49" t="s">
        <v>3</v>
      </c>
      <c r="I4" s="49" t="s">
        <v>4</v>
      </c>
      <c r="J4" s="50" t="s">
        <v>130</v>
      </c>
      <c r="K4" s="4"/>
    </row>
    <row r="5" spans="1:11">
      <c r="A5" s="77"/>
      <c r="B5" s="51" t="s">
        <v>8</v>
      </c>
      <c r="C5" s="8">
        <v>354189899484.05969</v>
      </c>
      <c r="D5" s="82">
        <v>2821035795.0309401</v>
      </c>
      <c r="E5" s="8">
        <v>1498811331.29</v>
      </c>
      <c r="F5" s="8">
        <f>E5+'Evolução do Estoque DA 2022'!F82</f>
        <v>48331589757.093483</v>
      </c>
      <c r="G5" s="13">
        <v>666753604.29999959</v>
      </c>
      <c r="H5" s="13">
        <v>185140931.00362331</v>
      </c>
      <c r="I5" s="13">
        <f>H5+'Evolução do Estoque DA 2022'!I82</f>
        <v>4366049962.0948448</v>
      </c>
      <c r="J5" s="85">
        <f>C9+D9+E9-G9-H9</f>
        <v>378754217883.28705</v>
      </c>
      <c r="K5" s="3"/>
    </row>
    <row r="6" spans="1:11">
      <c r="A6" s="77"/>
      <c r="B6" s="51" t="s">
        <v>9</v>
      </c>
      <c r="C6" s="8">
        <v>5175063305.5099955</v>
      </c>
      <c r="D6" s="83"/>
      <c r="E6" s="8">
        <v>1191730.1000000001</v>
      </c>
      <c r="F6" s="8">
        <f>E6+'Evolução do Estoque DA 2022'!F83</f>
        <v>3560361753.4427843</v>
      </c>
      <c r="G6" s="13">
        <v>2698035.3799999985</v>
      </c>
      <c r="H6" s="13">
        <v>57599249.880000003</v>
      </c>
      <c r="I6" s="13">
        <f>H6+'Evolução do Estoque DA 2022'!I83</f>
        <v>2340616492.1700006</v>
      </c>
      <c r="J6" s="86"/>
      <c r="K6" s="3"/>
    </row>
    <row r="7" spans="1:11">
      <c r="A7" s="77"/>
      <c r="B7" s="51" t="s">
        <v>10</v>
      </c>
      <c r="C7" s="8">
        <v>835928732.46000004</v>
      </c>
      <c r="D7" s="83"/>
      <c r="E7" s="8">
        <v>5735028.5199999996</v>
      </c>
      <c r="F7" s="8">
        <f>E7+'Evolução do Estoque DA 2022'!F84</f>
        <v>180821356.16000006</v>
      </c>
      <c r="G7" s="13">
        <v>959125.2100000002</v>
      </c>
      <c r="H7" s="13">
        <v>1204754.0899999999</v>
      </c>
      <c r="I7" s="13">
        <f>H7+'Evolução do Estoque DA 2022'!I84</f>
        <v>45759275.689999998</v>
      </c>
      <c r="J7" s="86"/>
      <c r="K7" s="3"/>
    </row>
    <row r="8" spans="1:11">
      <c r="A8" s="77"/>
      <c r="B8" s="51" t="s">
        <v>11</v>
      </c>
      <c r="C8" s="9">
        <v>15114542535.419994</v>
      </c>
      <c r="D8" s="84"/>
      <c r="E8" s="8">
        <v>53208461.069999993</v>
      </c>
      <c r="F8" s="8">
        <f>E8+'Evolução do Estoque DA 2022'!F85</f>
        <v>2128240245.6000009</v>
      </c>
      <c r="G8" s="13">
        <v>10477230.780000001</v>
      </c>
      <c r="H8" s="13">
        <v>16365589.529999999</v>
      </c>
      <c r="I8" s="13">
        <f>H8+'Evolução do Estoque DA 2022'!I85</f>
        <v>615754065.74000013</v>
      </c>
      <c r="J8" s="86"/>
      <c r="K8" s="3"/>
    </row>
    <row r="9" spans="1:11" ht="15.75" thickBot="1">
      <c r="A9" s="77"/>
      <c r="B9" s="52" t="s">
        <v>5</v>
      </c>
      <c r="C9" s="53">
        <f>SUM(C5:C8)</f>
        <v>375315434057.44971</v>
      </c>
      <c r="D9" s="53">
        <f>D5</f>
        <v>2821035795.0309401</v>
      </c>
      <c r="E9" s="53">
        <f>SUM(E5:E8)</f>
        <v>1558946550.9799998</v>
      </c>
      <c r="F9" s="53">
        <f>SUM(F5:F8)</f>
        <v>54201013112.296272</v>
      </c>
      <c r="G9" s="53">
        <f>SUM(G5:G8)</f>
        <v>680887995.6699996</v>
      </c>
      <c r="H9" s="53">
        <f>SUM(H5:H8)</f>
        <v>260310524.50362331</v>
      </c>
      <c r="I9" s="53">
        <f>SUM(I5:I8)</f>
        <v>7368179795.6948442</v>
      </c>
      <c r="J9" s="87"/>
      <c r="K9" s="3"/>
    </row>
    <row r="10" spans="1:11" ht="15.75" thickBot="1"/>
    <row r="11" spans="1:11">
      <c r="A11" s="78" t="s">
        <v>16</v>
      </c>
      <c r="B11" s="48" t="s">
        <v>7</v>
      </c>
      <c r="C11" s="49" t="s">
        <v>130</v>
      </c>
      <c r="D11" s="49" t="s">
        <v>0</v>
      </c>
      <c r="E11" s="49" t="s">
        <v>132</v>
      </c>
      <c r="F11" s="49" t="s">
        <v>1</v>
      </c>
      <c r="G11" s="49" t="s">
        <v>2</v>
      </c>
      <c r="H11" s="49" t="s">
        <v>3</v>
      </c>
      <c r="I11" s="49" t="s">
        <v>4</v>
      </c>
      <c r="J11" s="50" t="s">
        <v>130</v>
      </c>
    </row>
    <row r="12" spans="1:11">
      <c r="A12" s="77"/>
      <c r="B12" s="51" t="s">
        <v>8</v>
      </c>
      <c r="C12" s="8">
        <v>357291561927.22949</v>
      </c>
      <c r="D12" s="82">
        <v>1479412774.9458001</v>
      </c>
      <c r="E12" s="8">
        <v>3153603989.6900001</v>
      </c>
      <c r="F12" s="8">
        <f>E12+F5</f>
        <v>51485193746.783485</v>
      </c>
      <c r="G12" s="13">
        <v>932896967.08999944</v>
      </c>
      <c r="H12" s="13">
        <v>184745795.74500173</v>
      </c>
      <c r="I12" s="13">
        <f>H12+I5</f>
        <v>4550795757.8398466</v>
      </c>
      <c r="J12" s="85">
        <f>C16+D16+E16-G16-H16</f>
        <v>382235343052.82074</v>
      </c>
    </row>
    <row r="13" spans="1:11">
      <c r="A13" s="77"/>
      <c r="B13" s="51" t="s">
        <v>9</v>
      </c>
      <c r="C13" s="8">
        <v>5151573026.4704361</v>
      </c>
      <c r="D13" s="83"/>
      <c r="E13" s="8">
        <v>3373094.5400000005</v>
      </c>
      <c r="F13" s="8">
        <f>E13+F6</f>
        <v>3563734847.9827843</v>
      </c>
      <c r="G13" s="13">
        <v>3433130.6900000004</v>
      </c>
      <c r="H13" s="13">
        <v>42242084.160000004</v>
      </c>
      <c r="I13" s="13">
        <f t="shared" ref="I13:I15" si="0">H13+I6</f>
        <v>2382858576.3300004</v>
      </c>
      <c r="J13" s="86"/>
    </row>
    <row r="14" spans="1:11">
      <c r="A14" s="77"/>
      <c r="B14" s="51" t="s">
        <v>10</v>
      </c>
      <c r="C14" s="8">
        <v>843008538.48000014</v>
      </c>
      <c r="D14" s="83"/>
      <c r="E14" s="8">
        <v>2748056.98</v>
      </c>
      <c r="F14" s="8">
        <f t="shared" ref="F14:F15" si="1">E14+F7</f>
        <v>183569413.14000005</v>
      </c>
      <c r="G14" s="13">
        <v>1830873.23</v>
      </c>
      <c r="H14" s="13">
        <v>1249074.6299999999</v>
      </c>
      <c r="I14" s="13">
        <f t="shared" si="0"/>
        <v>47008350.32</v>
      </c>
      <c r="J14" s="86"/>
    </row>
    <row r="15" spans="1:11">
      <c r="A15" s="77"/>
      <c r="B15" s="51" t="s">
        <v>11</v>
      </c>
      <c r="C15" s="9">
        <v>15468074391.110001</v>
      </c>
      <c r="D15" s="84"/>
      <c r="E15" s="8">
        <v>41265045.160000004</v>
      </c>
      <c r="F15" s="8">
        <f t="shared" si="1"/>
        <v>2169505290.7600007</v>
      </c>
      <c r="G15" s="13">
        <v>20813612.050000012</v>
      </c>
      <c r="H15" s="13">
        <v>12066254.189999998</v>
      </c>
      <c r="I15" s="13">
        <f t="shared" si="0"/>
        <v>627820319.93000007</v>
      </c>
      <c r="J15" s="86"/>
    </row>
    <row r="16" spans="1:11" ht="15.75" thickBot="1">
      <c r="A16" s="77"/>
      <c r="B16" s="52" t="s">
        <v>5</v>
      </c>
      <c r="C16" s="53">
        <f>SUM(C12:C15)</f>
        <v>378754217883.28992</v>
      </c>
      <c r="D16" s="53">
        <f>D12</f>
        <v>1479412774.9458001</v>
      </c>
      <c r="E16" s="53">
        <f>SUM(E12:E15)</f>
        <v>3200990186.3699999</v>
      </c>
      <c r="F16" s="53">
        <f>SUM(F12:F15)</f>
        <v>57402003298.666267</v>
      </c>
      <c r="G16" s="53">
        <f>SUM(G12:G15)</f>
        <v>958974583.05999947</v>
      </c>
      <c r="H16" s="53">
        <f>SUM(H12:H15)</f>
        <v>240303208.72500172</v>
      </c>
      <c r="I16" s="53">
        <f>SUM(I12:I15)</f>
        <v>7608483004.4198475</v>
      </c>
      <c r="J16" s="87"/>
    </row>
    <row r="17" spans="1:10" ht="15.75" thickBot="1">
      <c r="C17" s="72"/>
      <c r="D17" s="73"/>
      <c r="E17" s="73"/>
      <c r="F17" s="73"/>
      <c r="G17" s="30"/>
    </row>
    <row r="18" spans="1:10">
      <c r="A18" s="78" t="s">
        <v>17</v>
      </c>
      <c r="B18" s="48" t="s">
        <v>7</v>
      </c>
      <c r="C18" s="49" t="s">
        <v>130</v>
      </c>
      <c r="D18" s="49" t="s">
        <v>0</v>
      </c>
      <c r="E18" s="49" t="s">
        <v>133</v>
      </c>
      <c r="F18" s="49" t="s">
        <v>1</v>
      </c>
      <c r="G18" s="49" t="s">
        <v>2</v>
      </c>
      <c r="H18" s="49" t="s">
        <v>3</v>
      </c>
      <c r="I18" s="49" t="s">
        <v>4</v>
      </c>
      <c r="J18" s="50" t="s">
        <v>130</v>
      </c>
    </row>
    <row r="19" spans="1:10">
      <c r="A19" s="77"/>
      <c r="B19" s="51" t="s">
        <v>8</v>
      </c>
      <c r="C19" s="8">
        <v>360630280329.22284</v>
      </c>
      <c r="D19" s="82">
        <v>1485197204.8834801</v>
      </c>
      <c r="E19" s="8">
        <v>1433371210.28</v>
      </c>
      <c r="F19" s="8">
        <f>E19+F12</f>
        <v>52918564957.063484</v>
      </c>
      <c r="G19" s="13">
        <v>1472173782.8599997</v>
      </c>
      <c r="H19" s="13">
        <v>208805282.44145137</v>
      </c>
      <c r="I19" s="13">
        <f>H19+I12</f>
        <v>4759601040.2812977</v>
      </c>
      <c r="J19" s="85">
        <f>C23+D23+E23-G23-H23</f>
        <v>384241106494.82678</v>
      </c>
    </row>
    <row r="20" spans="1:10">
      <c r="A20" s="77"/>
      <c r="B20" s="51" t="s">
        <v>9</v>
      </c>
      <c r="C20" s="8">
        <v>5152593395.4800034</v>
      </c>
      <c r="D20" s="83"/>
      <c r="E20" s="8">
        <v>1274481812.1280484</v>
      </c>
      <c r="F20" s="8">
        <f>E20+F13</f>
        <v>4838216660.1108322</v>
      </c>
      <c r="G20" s="13">
        <v>338186349.05020881</v>
      </c>
      <c r="H20" s="13">
        <v>68495664.38000001</v>
      </c>
      <c r="I20" s="13">
        <f t="shared" ref="I20:I22" si="2">H20+I13</f>
        <v>2451354240.7100005</v>
      </c>
      <c r="J20" s="86"/>
    </row>
    <row r="21" spans="1:10">
      <c r="A21" s="77"/>
      <c r="B21" s="51" t="s">
        <v>10</v>
      </c>
      <c r="C21" s="8">
        <v>847170075.01999962</v>
      </c>
      <c r="D21" s="83"/>
      <c r="E21" s="8">
        <v>3883622.25</v>
      </c>
      <c r="F21" s="8">
        <f>E21+F14</f>
        <v>187453035.39000005</v>
      </c>
      <c r="G21" s="13">
        <v>3151048.75</v>
      </c>
      <c r="H21" s="13">
        <v>2309968.6900000004</v>
      </c>
      <c r="I21" s="13">
        <f t="shared" si="2"/>
        <v>49318319.009999998</v>
      </c>
      <c r="J21" s="86"/>
    </row>
    <row r="22" spans="1:10">
      <c r="A22" s="77"/>
      <c r="B22" s="51" t="s">
        <v>11</v>
      </c>
      <c r="C22" s="9">
        <v>15605299253.094015</v>
      </c>
      <c r="D22" s="84"/>
      <c r="E22" s="8">
        <v>65569804.489999987</v>
      </c>
      <c r="F22" s="8">
        <f>E22+F15</f>
        <v>2235075095.2500005</v>
      </c>
      <c r="G22" s="13">
        <v>67332091.839999944</v>
      </c>
      <c r="H22" s="13">
        <v>96286024.00999999</v>
      </c>
      <c r="I22" s="13">
        <f t="shared" si="2"/>
        <v>724106343.94000006</v>
      </c>
      <c r="J22" s="86"/>
    </row>
    <row r="23" spans="1:10" ht="15.75" thickBot="1">
      <c r="A23" s="77"/>
      <c r="B23" s="52" t="s">
        <v>5</v>
      </c>
      <c r="C23" s="53">
        <f>SUM(C19:C22)</f>
        <v>382235343052.81683</v>
      </c>
      <c r="D23" s="53">
        <f>D19</f>
        <v>1485197204.8834801</v>
      </c>
      <c r="E23" s="53">
        <f>SUM(E19:E22)</f>
        <v>2777306449.1480484</v>
      </c>
      <c r="F23" s="53">
        <f>SUM(F19:F22)</f>
        <v>60179309747.814316</v>
      </c>
      <c r="G23" s="53">
        <f>SUM(G19:G22)</f>
        <v>1880843272.5002084</v>
      </c>
      <c r="H23" s="53">
        <f>SUM(H19:H22)</f>
        <v>375896939.52145135</v>
      </c>
      <c r="I23" s="53">
        <f>SUM(I19:I22)</f>
        <v>7984379943.9412994</v>
      </c>
      <c r="J23" s="87"/>
    </row>
    <row r="24" spans="1:10" ht="15.75" thickBot="1">
      <c r="B24" s="72"/>
      <c r="C24" s="74"/>
      <c r="D24" s="74"/>
      <c r="E24" s="73"/>
      <c r="F24" s="75"/>
    </row>
    <row r="25" spans="1:10">
      <c r="A25" s="78" t="s">
        <v>18</v>
      </c>
      <c r="B25" s="48" t="s">
        <v>7</v>
      </c>
      <c r="C25" s="49" t="s">
        <v>130</v>
      </c>
      <c r="D25" s="49" t="s">
        <v>0</v>
      </c>
      <c r="E25" s="49" t="s">
        <v>134</v>
      </c>
      <c r="F25" s="49" t="s">
        <v>1</v>
      </c>
      <c r="G25" s="49" t="s">
        <v>2</v>
      </c>
      <c r="H25" s="49" t="s">
        <v>3</v>
      </c>
      <c r="I25" s="49" t="s">
        <v>4</v>
      </c>
      <c r="J25" s="50" t="s">
        <v>130</v>
      </c>
    </row>
    <row r="26" spans="1:10">
      <c r="A26" s="77"/>
      <c r="B26" s="51" t="s">
        <v>8</v>
      </c>
      <c r="C26" s="8">
        <v>361711302971.57245</v>
      </c>
      <c r="D26" s="82">
        <v>1707093212.8499999</v>
      </c>
      <c r="E26" s="8">
        <v>1779005664.8699999</v>
      </c>
      <c r="F26" s="8">
        <f>E26+F19</f>
        <v>54697570621.933487</v>
      </c>
      <c r="G26" s="13">
        <v>1199548699.0500002</v>
      </c>
      <c r="H26" s="13">
        <v>258538818.82470521</v>
      </c>
      <c r="I26" s="13">
        <f>H26+I19</f>
        <v>5018139859.1060028</v>
      </c>
      <c r="J26" s="85">
        <f>C30+D30+E30-G30-H30</f>
        <v>385550071724.97815</v>
      </c>
    </row>
    <row r="27" spans="1:10">
      <c r="A27" s="77"/>
      <c r="B27" s="51" t="s">
        <v>9</v>
      </c>
      <c r="C27" s="8">
        <v>6079154186.0422564</v>
      </c>
      <c r="D27" s="83"/>
      <c r="E27" s="8">
        <v>16539546.15</v>
      </c>
      <c r="F27" s="8">
        <f>E27+F20</f>
        <v>4854756206.2608318</v>
      </c>
      <c r="G27" s="13">
        <v>662236174.05992365</v>
      </c>
      <c r="H27" s="13">
        <v>74308790.940000013</v>
      </c>
      <c r="I27" s="13">
        <f t="shared" ref="I27:I29" si="3">H27+I20</f>
        <v>2525663031.6500006</v>
      </c>
      <c r="J27" s="86"/>
    </row>
    <row r="28" spans="1:10">
      <c r="A28" s="77"/>
      <c r="B28" s="51" t="s">
        <v>10</v>
      </c>
      <c r="C28" s="8">
        <v>848907598.89999986</v>
      </c>
      <c r="D28" s="83"/>
      <c r="E28" s="8">
        <v>1427442.12</v>
      </c>
      <c r="F28" s="8">
        <f>E28+F21</f>
        <v>188880477.51000005</v>
      </c>
      <c r="G28" s="13">
        <v>2371593.75</v>
      </c>
      <c r="H28" s="13">
        <v>1094288.31</v>
      </c>
      <c r="I28" s="13">
        <f t="shared" si="3"/>
        <v>50412607.32</v>
      </c>
      <c r="J28" s="86"/>
    </row>
    <row r="29" spans="1:10">
      <c r="A29" s="77"/>
      <c r="B29" s="51" t="s">
        <v>11</v>
      </c>
      <c r="C29" s="9">
        <v>15601741738.318052</v>
      </c>
      <c r="D29" s="84"/>
      <c r="E29" s="8">
        <v>52727331.939999998</v>
      </c>
      <c r="F29" s="8">
        <f>E29+F22</f>
        <v>2287802427.1900005</v>
      </c>
      <c r="G29" s="13">
        <v>28344355.18</v>
      </c>
      <c r="H29" s="13">
        <v>21385247.669999998</v>
      </c>
      <c r="I29" s="13">
        <f t="shared" si="3"/>
        <v>745491591.61000001</v>
      </c>
      <c r="J29" s="86"/>
    </row>
    <row r="30" spans="1:10" ht="15.75" thickBot="1">
      <c r="A30" s="77"/>
      <c r="B30" s="52" t="s">
        <v>5</v>
      </c>
      <c r="C30" s="53">
        <f>SUM(C26:C29)</f>
        <v>384241106494.83276</v>
      </c>
      <c r="D30" s="53">
        <f>D26</f>
        <v>1707093212.8499999</v>
      </c>
      <c r="E30" s="53">
        <f>SUM(E26:E29)</f>
        <v>1849699985.0799999</v>
      </c>
      <c r="F30" s="53">
        <f>SUM(F26:F29)</f>
        <v>62029009732.894325</v>
      </c>
      <c r="G30" s="53">
        <f>SUM(G26:G29)</f>
        <v>1892500822.0399239</v>
      </c>
      <c r="H30" s="53">
        <f>SUM(H26:H29)</f>
        <v>355327145.74470526</v>
      </c>
      <c r="I30" s="53">
        <f>SUM(I26:I29)</f>
        <v>8339707089.6860027</v>
      </c>
      <c r="J30" s="87"/>
    </row>
    <row r="31" spans="1:10" ht="15.75" thickBot="1"/>
    <row r="32" spans="1:10">
      <c r="A32" s="78" t="s">
        <v>19</v>
      </c>
      <c r="B32" s="48" t="s">
        <v>7</v>
      </c>
      <c r="C32" s="49" t="s">
        <v>130</v>
      </c>
      <c r="D32" s="49" t="s">
        <v>0</v>
      </c>
      <c r="E32" s="49" t="s">
        <v>135</v>
      </c>
      <c r="F32" s="49" t="s">
        <v>1</v>
      </c>
      <c r="G32" s="49" t="s">
        <v>2</v>
      </c>
      <c r="H32" s="49" t="s">
        <v>3</v>
      </c>
      <c r="I32" s="49" t="s">
        <v>4</v>
      </c>
      <c r="J32" s="50" t="s">
        <v>130</v>
      </c>
    </row>
    <row r="33" spans="1:10">
      <c r="A33" s="77"/>
      <c r="B33" s="51" t="s">
        <v>8</v>
      </c>
      <c r="C33" s="8">
        <v>363630710158.10663</v>
      </c>
      <c r="D33" s="82">
        <v>3050072377.8706698</v>
      </c>
      <c r="E33" s="8">
        <v>1615602405.0699999</v>
      </c>
      <c r="F33" s="8">
        <f>E33+F26</f>
        <v>56313173027.003487</v>
      </c>
      <c r="G33" s="13">
        <v>1827011844.170001</v>
      </c>
      <c r="H33" s="13">
        <v>219232927.97726548</v>
      </c>
      <c r="I33" s="13">
        <f>H33+I26</f>
        <v>5237372787.0832682</v>
      </c>
      <c r="J33" s="85">
        <f>C37+D37+E37-G37-H37</f>
        <v>388051677424.74957</v>
      </c>
    </row>
    <row r="34" spans="1:10">
      <c r="A34" s="77"/>
      <c r="B34" s="51" t="s">
        <v>9</v>
      </c>
      <c r="C34" s="8">
        <v>5400138245.7887659</v>
      </c>
      <c r="D34" s="83"/>
      <c r="E34" s="8">
        <v>198776.30999999997</v>
      </c>
      <c r="F34" s="8">
        <f>E34+F27</f>
        <v>4854954982.5708323</v>
      </c>
      <c r="G34" s="13">
        <v>2516267.9799999986</v>
      </c>
      <c r="H34" s="13">
        <v>82270251.249999985</v>
      </c>
      <c r="I34" s="13">
        <f t="shared" ref="I34:I36" si="4">H34+I27</f>
        <v>2607933282.9000006</v>
      </c>
      <c r="J34" s="86"/>
    </row>
    <row r="35" spans="1:10">
      <c r="A35" s="77"/>
      <c r="B35" s="51" t="s">
        <v>10</v>
      </c>
      <c r="C35" s="8">
        <v>846836493.97000015</v>
      </c>
      <c r="D35" s="83"/>
      <c r="E35" s="8">
        <v>5498970.6299999999</v>
      </c>
      <c r="F35" s="8">
        <f>E35+F28</f>
        <v>194379448.14000005</v>
      </c>
      <c r="G35" s="13">
        <v>6813787.1199999982</v>
      </c>
      <c r="H35" s="13">
        <v>1851606.8000000003</v>
      </c>
      <c r="I35" s="13">
        <f t="shared" si="4"/>
        <v>52264214.119999997</v>
      </c>
      <c r="J35" s="86"/>
    </row>
    <row r="36" spans="1:10">
      <c r="A36" s="77"/>
      <c r="B36" s="51" t="s">
        <v>11</v>
      </c>
      <c r="C36" s="9">
        <v>15672386827.110792</v>
      </c>
      <c r="D36" s="84"/>
      <c r="E36" s="8">
        <v>65318965.380000003</v>
      </c>
      <c r="F36" s="8">
        <f>E36+F29</f>
        <v>2353121392.5700006</v>
      </c>
      <c r="G36" s="13">
        <v>75239926.83000046</v>
      </c>
      <c r="H36" s="13">
        <v>20149183.359999999</v>
      </c>
      <c r="I36" s="13">
        <f t="shared" si="4"/>
        <v>765640774.97000003</v>
      </c>
      <c r="J36" s="86"/>
    </row>
    <row r="37" spans="1:10" ht="15.75" thickBot="1">
      <c r="A37" s="77"/>
      <c r="B37" s="52" t="s">
        <v>5</v>
      </c>
      <c r="C37" s="53">
        <f>SUM(C33:C36)</f>
        <v>385550071724.97614</v>
      </c>
      <c r="D37" s="53">
        <f>D33</f>
        <v>3050072377.8706698</v>
      </c>
      <c r="E37" s="53">
        <f>SUM(E33:E36)</f>
        <v>1686619117.3900001</v>
      </c>
      <c r="F37" s="53">
        <f>SUM(F33:F36)</f>
        <v>63715628850.284317</v>
      </c>
      <c r="G37" s="53">
        <f>SUM(G33:G36)</f>
        <v>1911581826.1000013</v>
      </c>
      <c r="H37" s="53">
        <f>SUM(H33:H36)</f>
        <v>323503969.3872655</v>
      </c>
      <c r="I37" s="53">
        <f>SUM(I33:I36)</f>
        <v>8663211059.0732689</v>
      </c>
      <c r="J37" s="87"/>
    </row>
    <row r="38" spans="1:10" ht="15.75" thickBot="1"/>
    <row r="39" spans="1:10">
      <c r="A39" s="78" t="s">
        <v>20</v>
      </c>
      <c r="B39" s="48" t="s">
        <v>7</v>
      </c>
      <c r="C39" s="49" t="s">
        <v>130</v>
      </c>
      <c r="D39" s="49" t="s">
        <v>0</v>
      </c>
      <c r="E39" s="49" t="s">
        <v>136</v>
      </c>
      <c r="F39" s="49" t="s">
        <v>1</v>
      </c>
      <c r="G39" s="49" t="s">
        <v>2</v>
      </c>
      <c r="H39" s="49" t="s">
        <v>3</v>
      </c>
      <c r="I39" s="49" t="s">
        <v>4</v>
      </c>
      <c r="J39" s="50" t="s">
        <v>130</v>
      </c>
    </row>
    <row r="40" spans="1:10">
      <c r="A40" s="77"/>
      <c r="B40" s="51" t="s">
        <v>8</v>
      </c>
      <c r="C40" s="8">
        <v>366049763830.63989</v>
      </c>
      <c r="D40" s="82">
        <v>1211694502.5313699</v>
      </c>
      <c r="E40" s="8">
        <v>1641769264.6400003</v>
      </c>
      <c r="F40" s="8">
        <f>E40+F33</f>
        <v>57954942291.643486</v>
      </c>
      <c r="G40" s="13">
        <v>987044925.51000094</v>
      </c>
      <c r="H40" s="13">
        <v>216324591.96377188</v>
      </c>
      <c r="I40" s="13">
        <f>H40+I33</f>
        <v>5453697379.04704</v>
      </c>
      <c r="J40" s="85">
        <f>C44+D44+E44-G44-H44</f>
        <v>389574072428.91382</v>
      </c>
    </row>
    <row r="41" spans="1:10">
      <c r="A41" s="77"/>
      <c r="B41" s="51" t="s">
        <v>9</v>
      </c>
      <c r="C41" s="8">
        <v>5357834350.4462719</v>
      </c>
      <c r="D41" s="83"/>
      <c r="E41" s="8">
        <v>260030.28999999998</v>
      </c>
      <c r="F41" s="8">
        <f>E41+F34</f>
        <v>4855215012.8608322</v>
      </c>
      <c r="G41" s="13">
        <v>3308915.0699999961</v>
      </c>
      <c r="H41" s="13">
        <v>74141295.059999987</v>
      </c>
      <c r="I41" s="13">
        <f t="shared" ref="I41:I43" si="5">H41+I34</f>
        <v>2682074577.9600005</v>
      </c>
      <c r="J41" s="86"/>
    </row>
    <row r="42" spans="1:10">
      <c r="A42" s="77"/>
      <c r="B42" s="51" t="s">
        <v>10</v>
      </c>
      <c r="C42" s="8">
        <v>851793258.87999988</v>
      </c>
      <c r="D42" s="83"/>
      <c r="E42" s="8">
        <v>1798764.98</v>
      </c>
      <c r="F42" s="8">
        <f>E42+F35</f>
        <v>196178213.12000003</v>
      </c>
      <c r="G42" s="13">
        <v>4922645.5899999989</v>
      </c>
      <c r="H42" s="13">
        <v>2228584.61</v>
      </c>
      <c r="I42" s="13">
        <f t="shared" si="5"/>
        <v>54492798.729999997</v>
      </c>
      <c r="J42" s="86"/>
    </row>
    <row r="43" spans="1:10">
      <c r="A43" s="77"/>
      <c r="B43" s="51" t="s">
        <v>11</v>
      </c>
      <c r="C43" s="9">
        <v>15792285984.779999</v>
      </c>
      <c r="D43" s="84"/>
      <c r="E43" s="8">
        <v>88540284.969999984</v>
      </c>
      <c r="F43" s="8">
        <f>E43+F36</f>
        <v>2441661677.5400004</v>
      </c>
      <c r="G43" s="13">
        <v>107866509.87000008</v>
      </c>
      <c r="H43" s="13">
        <v>25830375.569999993</v>
      </c>
      <c r="I43" s="13">
        <f t="shared" si="5"/>
        <v>791471150.53999996</v>
      </c>
      <c r="J43" s="86"/>
    </row>
    <row r="44" spans="1:10" ht="15.75" thickBot="1">
      <c r="A44" s="77"/>
      <c r="B44" s="52" t="s">
        <v>5</v>
      </c>
      <c r="C44" s="53">
        <f>SUM(C40:C43)</f>
        <v>388051677424.74622</v>
      </c>
      <c r="D44" s="53">
        <f>D40</f>
        <v>1211694502.5313699</v>
      </c>
      <c r="E44" s="53">
        <f>SUM(E40:E43)</f>
        <v>1732368344.8800004</v>
      </c>
      <c r="F44" s="53">
        <f>SUM(F40:F43)</f>
        <v>65447997195.164322</v>
      </c>
      <c r="G44" s="53">
        <f>SUM(G40:G43)</f>
        <v>1103142996.0400012</v>
      </c>
      <c r="H44" s="53">
        <f>SUM(H40:H43)</f>
        <v>318524847.20377189</v>
      </c>
      <c r="I44" s="53">
        <f>SUM(I40:I43)</f>
        <v>8981735906.2770386</v>
      </c>
      <c r="J44" s="87"/>
    </row>
    <row r="45" spans="1:10" ht="15.75" thickBot="1">
      <c r="C45" s="74"/>
      <c r="D45" s="74"/>
      <c r="E45" s="74"/>
      <c r="F45" s="74"/>
    </row>
    <row r="46" spans="1:10">
      <c r="A46" s="78" t="s">
        <v>21</v>
      </c>
      <c r="B46" s="48" t="s">
        <v>7</v>
      </c>
      <c r="C46" s="49" t="s">
        <v>130</v>
      </c>
      <c r="D46" s="49" t="s">
        <v>0</v>
      </c>
      <c r="E46" s="49" t="s">
        <v>137</v>
      </c>
      <c r="F46" s="49" t="s">
        <v>1</v>
      </c>
      <c r="G46" s="49" t="s">
        <v>2</v>
      </c>
      <c r="H46" s="49" t="s">
        <v>3</v>
      </c>
      <c r="I46" s="49" t="s">
        <v>4</v>
      </c>
      <c r="J46" s="50" t="s">
        <v>130</v>
      </c>
    </row>
    <row r="47" spans="1:10">
      <c r="A47" s="77"/>
      <c r="B47" s="51" t="s">
        <v>8</v>
      </c>
      <c r="C47" s="8">
        <v>367533258915.7204</v>
      </c>
      <c r="D47" s="82">
        <v>1929359790.8660901</v>
      </c>
      <c r="E47" s="8">
        <v>3582773416.7199998</v>
      </c>
      <c r="F47" s="8">
        <f>E47+F40</f>
        <v>61537715708.363487</v>
      </c>
      <c r="G47" s="13">
        <v>1536271914.51</v>
      </c>
      <c r="H47" s="13">
        <v>213017786.46110737</v>
      </c>
      <c r="I47" s="13">
        <f>H47+I40</f>
        <v>5666715165.5081472</v>
      </c>
      <c r="J47" s="85">
        <f>C51+D51+E51-G51-H51</f>
        <v>394431068689.159</v>
      </c>
    </row>
    <row r="48" spans="1:10">
      <c r="A48" s="77"/>
      <c r="B48" s="51" t="s">
        <v>9</v>
      </c>
      <c r="C48" s="8">
        <v>5322720844.1606607</v>
      </c>
      <c r="D48" s="83"/>
      <c r="E48" s="8">
        <v>1269352900.3100002</v>
      </c>
      <c r="F48" s="8">
        <f>E48+F41</f>
        <v>6124567913.1708326</v>
      </c>
      <c r="G48" s="13">
        <v>10310319.999999994</v>
      </c>
      <c r="H48" s="13">
        <v>84136079.569999993</v>
      </c>
      <c r="I48" s="13">
        <f t="shared" ref="I48:I50" si="6">H48+I41</f>
        <v>2766210657.5300007</v>
      </c>
      <c r="J48" s="86"/>
    </row>
    <row r="49" spans="1:10">
      <c r="A49" s="77"/>
      <c r="B49" s="51" t="s">
        <v>10</v>
      </c>
      <c r="C49" s="8">
        <v>850541529.73999953</v>
      </c>
      <c r="D49" s="83"/>
      <c r="E49" s="8">
        <v>2817514.11</v>
      </c>
      <c r="F49" s="8">
        <f>E49+F42</f>
        <v>198995727.23000005</v>
      </c>
      <c r="G49" s="13">
        <v>7167560.5599999987</v>
      </c>
      <c r="H49" s="13">
        <v>1435342.52</v>
      </c>
      <c r="I49" s="13">
        <f t="shared" si="6"/>
        <v>55928141.25</v>
      </c>
      <c r="J49" s="86"/>
    </row>
    <row r="50" spans="1:10">
      <c r="A50" s="77"/>
      <c r="B50" s="51" t="s">
        <v>11</v>
      </c>
      <c r="C50" s="9">
        <v>15867551139.293009</v>
      </c>
      <c r="D50" s="84"/>
      <c r="E50" s="8">
        <v>99622643.829999998</v>
      </c>
      <c r="F50" s="8">
        <f>E50+F43</f>
        <v>2541284321.3700004</v>
      </c>
      <c r="G50" s="13">
        <v>148062015.29999992</v>
      </c>
      <c r="H50" s="13">
        <v>26528986.669999983</v>
      </c>
      <c r="I50" s="13">
        <f t="shared" si="6"/>
        <v>818000137.20999992</v>
      </c>
      <c r="J50" s="86"/>
    </row>
    <row r="51" spans="1:10" ht="15.75" thickBot="1">
      <c r="A51" s="77"/>
      <c r="B51" s="52" t="s">
        <v>5</v>
      </c>
      <c r="C51" s="53">
        <f>SUM(C47:C50)</f>
        <v>389574072428.91406</v>
      </c>
      <c r="D51" s="53">
        <f>D47</f>
        <v>1929359790.8660901</v>
      </c>
      <c r="E51" s="53">
        <f>SUM(E47:E50)</f>
        <v>4954566474.9699993</v>
      </c>
      <c r="F51" s="53">
        <f>SUM(F47:F50)</f>
        <v>70402563670.134323</v>
      </c>
      <c r="G51" s="53">
        <f>SUM(G47:G50)</f>
        <v>1701811810.3699999</v>
      </c>
      <c r="H51" s="53">
        <f>SUM(H47:H50)</f>
        <v>325118195.2211073</v>
      </c>
      <c r="I51" s="53">
        <f>SUM(I47:I50)</f>
        <v>9306854101.498148</v>
      </c>
      <c r="J51" s="87"/>
    </row>
    <row r="52" spans="1:10" ht="15.75" thickBot="1">
      <c r="B52" s="73"/>
      <c r="C52" s="73"/>
      <c r="D52" s="73"/>
      <c r="E52" s="73"/>
      <c r="F52" s="73"/>
    </row>
    <row r="53" spans="1:10">
      <c r="A53" s="78" t="s">
        <v>22</v>
      </c>
      <c r="B53" s="48" t="s">
        <v>7</v>
      </c>
      <c r="C53" s="49" t="s">
        <v>130</v>
      </c>
      <c r="D53" s="49" t="s">
        <v>0</v>
      </c>
      <c r="E53" s="49" t="s">
        <v>138</v>
      </c>
      <c r="F53" s="49" t="s">
        <v>1</v>
      </c>
      <c r="G53" s="49" t="s">
        <v>2</v>
      </c>
      <c r="H53" s="49" t="s">
        <v>3</v>
      </c>
      <c r="I53" s="49" t="s">
        <v>4</v>
      </c>
      <c r="J53" s="50" t="s">
        <v>130</v>
      </c>
    </row>
    <row r="54" spans="1:10">
      <c r="A54" s="77"/>
      <c r="B54" s="51" t="s">
        <v>8</v>
      </c>
      <c r="C54" s="8">
        <v>371195620604.04993</v>
      </c>
      <c r="D54" s="82">
        <v>3640659357.7435899</v>
      </c>
      <c r="E54" s="8">
        <v>1561637399.3000002</v>
      </c>
      <c r="F54" s="8">
        <f>E54+F47</f>
        <v>63099353107.66349</v>
      </c>
      <c r="G54" s="13">
        <v>1148884846.9300005</v>
      </c>
      <c r="H54" s="13">
        <v>211656312.02230316</v>
      </c>
      <c r="I54" s="13">
        <f>H54+I47</f>
        <v>5878371477.5304508</v>
      </c>
      <c r="J54" s="85">
        <f>C58+D58+E58-G58-H58</f>
        <v>398120828793.0412</v>
      </c>
    </row>
    <row r="55" spans="1:10">
      <c r="A55" s="77"/>
      <c r="B55" s="51" t="s">
        <v>9</v>
      </c>
      <c r="C55" s="8">
        <v>6552979125.1399832</v>
      </c>
      <c r="D55" s="83"/>
      <c r="E55" s="8">
        <v>101998.21999999999</v>
      </c>
      <c r="F55" s="8">
        <f>E55+F48</f>
        <v>6124669911.3908329</v>
      </c>
      <c r="G55" s="13">
        <v>16158816.370000036</v>
      </c>
      <c r="H55" s="13">
        <v>141083428.92999998</v>
      </c>
      <c r="I55" s="13">
        <f t="shared" ref="I55:I57" si="7">H55+I48</f>
        <v>2907294086.4600005</v>
      </c>
      <c r="J55" s="86"/>
    </row>
    <row r="56" spans="1:10">
      <c r="A56" s="77"/>
      <c r="B56" s="51" t="s">
        <v>10</v>
      </c>
      <c r="C56" s="8">
        <v>848782205.53000021</v>
      </c>
      <c r="D56" s="83"/>
      <c r="E56" s="8">
        <v>4140432.0999999996</v>
      </c>
      <c r="F56" s="8">
        <f>E56+F49</f>
        <v>203136159.33000004</v>
      </c>
      <c r="G56" s="13">
        <v>8825622.6999999993</v>
      </c>
      <c r="H56" s="13">
        <v>1378080.67</v>
      </c>
      <c r="I56" s="13">
        <f t="shared" si="7"/>
        <v>57306221.920000002</v>
      </c>
      <c r="J56" s="86"/>
    </row>
    <row r="57" spans="1:10">
      <c r="A57" s="77"/>
      <c r="B57" s="51" t="s">
        <v>11</v>
      </c>
      <c r="C57" s="9">
        <v>15833686754.440018</v>
      </c>
      <c r="D57" s="84"/>
      <c r="E57" s="8">
        <v>122854414.03999999</v>
      </c>
      <c r="F57" s="8">
        <f>E57+F50</f>
        <v>2664138735.4100003</v>
      </c>
      <c r="G57" s="13">
        <v>70632975.730000004</v>
      </c>
      <c r="H57" s="13">
        <v>41013414.169999994</v>
      </c>
      <c r="I57" s="13">
        <f t="shared" si="7"/>
        <v>859013551.37999988</v>
      </c>
      <c r="J57" s="86"/>
    </row>
    <row r="58" spans="1:10" ht="15.75" thickBot="1">
      <c r="A58" s="77"/>
      <c r="B58" s="52" t="s">
        <v>5</v>
      </c>
      <c r="C58" s="53">
        <f>SUM(C54:C57)</f>
        <v>394431068689.15991</v>
      </c>
      <c r="D58" s="53">
        <f>D54</f>
        <v>3640659357.7435899</v>
      </c>
      <c r="E58" s="53">
        <f>SUM(E54:E57)</f>
        <v>1688734243.6600001</v>
      </c>
      <c r="F58" s="53">
        <f>SUM(F54:F57)</f>
        <v>72091297913.794327</v>
      </c>
      <c r="G58" s="53">
        <f>SUM(G54:G57)</f>
        <v>1244502261.7300007</v>
      </c>
      <c r="H58" s="53">
        <f>SUM(H54:H57)</f>
        <v>395131235.7923032</v>
      </c>
      <c r="I58" s="53">
        <f>SUM(I54:I57)</f>
        <v>9701985337.290451</v>
      </c>
      <c r="J58" s="87"/>
    </row>
    <row r="59" spans="1:10" ht="15.75" thickBot="1">
      <c r="B59" s="73"/>
      <c r="C59" s="73"/>
      <c r="D59" s="73"/>
      <c r="E59" s="73"/>
      <c r="F59" s="73"/>
    </row>
    <row r="60" spans="1:10">
      <c r="A60" s="78" t="s">
        <v>23</v>
      </c>
      <c r="B60" s="48" t="s">
        <v>7</v>
      </c>
      <c r="C60" s="49" t="s">
        <v>130</v>
      </c>
      <c r="D60" s="49" t="s">
        <v>0</v>
      </c>
      <c r="E60" s="49" t="s">
        <v>139</v>
      </c>
      <c r="F60" s="49" t="s">
        <v>1</v>
      </c>
      <c r="G60" s="49" t="s">
        <v>2</v>
      </c>
      <c r="H60" s="49" t="s">
        <v>3</v>
      </c>
      <c r="I60" s="49" t="s">
        <v>4</v>
      </c>
      <c r="J60" s="50" t="s">
        <v>130</v>
      </c>
    </row>
    <row r="61" spans="1:10">
      <c r="A61" s="77"/>
      <c r="B61" s="51" t="s">
        <v>8</v>
      </c>
      <c r="C61" s="8">
        <v>374854366280.74048</v>
      </c>
      <c r="D61" s="82">
        <v>94966365.537597701</v>
      </c>
      <c r="E61" s="8">
        <v>2667155474.25</v>
      </c>
      <c r="F61" s="8">
        <f>E61+F54</f>
        <v>65766508581.91349</v>
      </c>
      <c r="G61" s="13">
        <v>1724162031.0800014</v>
      </c>
      <c r="H61" s="13">
        <v>230200640.55598825</v>
      </c>
      <c r="I61" s="13">
        <f>H61+I54</f>
        <v>6108572118.0864391</v>
      </c>
      <c r="J61" s="85">
        <f>C65+D65+E65-G65-H65</f>
        <v>398988629210.40369</v>
      </c>
    </row>
    <row r="62" spans="1:10">
      <c r="A62" s="77"/>
      <c r="B62" s="51" t="s">
        <v>9</v>
      </c>
      <c r="C62" s="8">
        <v>6451797526.4916334</v>
      </c>
      <c r="D62" s="83"/>
      <c r="E62" s="8">
        <v>135304.74</v>
      </c>
      <c r="F62" s="8">
        <f>E62+F55</f>
        <v>6124805216.1308327</v>
      </c>
      <c r="G62" s="13">
        <v>11073491.71000002</v>
      </c>
      <c r="H62" s="13">
        <v>105699885.15000001</v>
      </c>
      <c r="I62" s="13">
        <f t="shared" ref="I62:I64" si="8">H62+I55</f>
        <v>3012993971.6100006</v>
      </c>
      <c r="J62" s="86"/>
    </row>
    <row r="63" spans="1:10">
      <c r="A63" s="77"/>
      <c r="B63" s="51" t="s">
        <v>10</v>
      </c>
      <c r="C63" s="8">
        <v>847621982.21999967</v>
      </c>
      <c r="D63" s="83"/>
      <c r="E63" s="8">
        <v>3277178.85</v>
      </c>
      <c r="F63" s="8">
        <f>E63+F56</f>
        <v>206413338.18000004</v>
      </c>
      <c r="G63" s="13">
        <v>1612027.7800000003</v>
      </c>
      <c r="H63" s="13">
        <v>1165529.3700000003</v>
      </c>
      <c r="I63" s="13">
        <f t="shared" si="8"/>
        <v>58471751.289999999</v>
      </c>
      <c r="J63" s="86"/>
    </row>
    <row r="64" spans="1:10">
      <c r="A64" s="77"/>
      <c r="B64" s="51" t="s">
        <v>11</v>
      </c>
      <c r="C64" s="9">
        <v>15967043003.590004</v>
      </c>
      <c r="D64" s="84"/>
      <c r="E64" s="8">
        <v>243023914.51999998</v>
      </c>
      <c r="F64" s="8">
        <f>E64+F57</f>
        <v>2907162649.9300003</v>
      </c>
      <c r="G64" s="13">
        <v>20817393.269999996</v>
      </c>
      <c r="H64" s="13">
        <v>46026821.619999997</v>
      </c>
      <c r="I64" s="13">
        <f t="shared" si="8"/>
        <v>905040372.99999988</v>
      </c>
      <c r="J64" s="86"/>
    </row>
    <row r="65" spans="1:10" ht="15.75" thickBot="1">
      <c r="A65" s="77"/>
      <c r="B65" s="52" t="s">
        <v>5</v>
      </c>
      <c r="C65" s="53">
        <f>SUM(C61:C64)</f>
        <v>398120828793.04211</v>
      </c>
      <c r="D65" s="53">
        <f>D61</f>
        <v>94966365.537597701</v>
      </c>
      <c r="E65" s="53">
        <f>SUM(E61:E64)</f>
        <v>2913591872.3599997</v>
      </c>
      <c r="F65" s="53">
        <f>SUM(F61:F64)</f>
        <v>75004889786.154327</v>
      </c>
      <c r="G65" s="53">
        <f>SUM(G61:G64)</f>
        <v>1757664943.8400013</v>
      </c>
      <c r="H65" s="53">
        <f>SUM(H61:H64)</f>
        <v>383092876.6959883</v>
      </c>
      <c r="I65" s="53">
        <f>SUM(I61:I64)</f>
        <v>10085078213.986441</v>
      </c>
      <c r="J65" s="87"/>
    </row>
    <row r="66" spans="1:10" ht="15.75" thickBot="1">
      <c r="B66" s="79"/>
      <c r="C66" s="74"/>
      <c r="D66" s="74"/>
      <c r="E66" s="74"/>
      <c r="F66" s="74"/>
    </row>
    <row r="67" spans="1:10">
      <c r="A67" s="78" t="s">
        <v>24</v>
      </c>
      <c r="B67" s="48" t="s">
        <v>7</v>
      </c>
      <c r="C67" s="49" t="s">
        <v>130</v>
      </c>
      <c r="D67" s="49" t="s">
        <v>0</v>
      </c>
      <c r="E67" s="49" t="s">
        <v>140</v>
      </c>
      <c r="F67" s="49" t="s">
        <v>1</v>
      </c>
      <c r="G67" s="49" t="s">
        <v>2</v>
      </c>
      <c r="H67" s="49" t="s">
        <v>3</v>
      </c>
      <c r="I67" s="49" t="s">
        <v>4</v>
      </c>
      <c r="J67" s="50" t="s">
        <v>130</v>
      </c>
    </row>
    <row r="68" spans="1:10">
      <c r="A68" s="77"/>
      <c r="B68" s="51" t="s">
        <v>8</v>
      </c>
      <c r="C68" s="8">
        <v>375711510607.67944</v>
      </c>
      <c r="D68" s="82">
        <v>2121114663.1424</v>
      </c>
      <c r="E68" s="8">
        <v>3123277485.7399993</v>
      </c>
      <c r="F68" s="8">
        <f>E68+F61</f>
        <v>68889786067.653488</v>
      </c>
      <c r="G68" s="13">
        <v>1239839860.5799949</v>
      </c>
      <c r="H68" s="13">
        <v>218834563.10961771</v>
      </c>
      <c r="I68" s="13">
        <f>H68+I61</f>
        <v>6327406681.1960564</v>
      </c>
      <c r="J68" s="85">
        <f>C72+D72+E72-G72-H72</f>
        <v>403731151772.18536</v>
      </c>
    </row>
    <row r="69" spans="1:10">
      <c r="A69" s="77"/>
      <c r="B69" s="51" t="s">
        <v>9</v>
      </c>
      <c r="C69" s="8">
        <v>6384703002.614851</v>
      </c>
      <c r="D69" s="83"/>
      <c r="E69" s="8">
        <v>1262925106.48</v>
      </c>
      <c r="F69" s="8">
        <f>E69+F62</f>
        <v>7387730322.6108322</v>
      </c>
      <c r="G69" s="13">
        <v>35165882.499999993</v>
      </c>
      <c r="H69" s="13">
        <v>165372965.84999999</v>
      </c>
      <c r="I69" s="13">
        <f t="shared" ref="I69:I71" si="9">H69+I62</f>
        <v>3178366937.4600005</v>
      </c>
      <c r="J69" s="86"/>
    </row>
    <row r="70" spans="1:10">
      <c r="A70" s="77"/>
      <c r="B70" s="51" t="s">
        <v>10</v>
      </c>
      <c r="C70" s="8">
        <v>851665374.27999985</v>
      </c>
      <c r="D70" s="83"/>
      <c r="E70" s="8">
        <v>4316633.26</v>
      </c>
      <c r="F70" s="8">
        <f>E70+F63</f>
        <v>210729971.44000003</v>
      </c>
      <c r="G70" s="13">
        <v>775416.11</v>
      </c>
      <c r="H70" s="13">
        <v>1608157.1699999997</v>
      </c>
      <c r="I70" s="13">
        <f t="shared" si="9"/>
        <v>60079908.460000001</v>
      </c>
      <c r="J70" s="86"/>
    </row>
    <row r="71" spans="1:10">
      <c r="A71" s="77"/>
      <c r="B71" s="51" t="s">
        <v>11</v>
      </c>
      <c r="C71" s="9">
        <v>16040750225.828257</v>
      </c>
      <c r="D71" s="84"/>
      <c r="E71" s="8">
        <v>58953038.459999993</v>
      </c>
      <c r="F71" s="8">
        <f>E71+F64</f>
        <v>2966115688.3900003</v>
      </c>
      <c r="G71" s="13">
        <v>138318084.86000001</v>
      </c>
      <c r="H71" s="13">
        <v>28149435.119999986</v>
      </c>
      <c r="I71" s="13">
        <f t="shared" si="9"/>
        <v>933189808.11999989</v>
      </c>
      <c r="J71" s="86"/>
    </row>
    <row r="72" spans="1:10" ht="15.75" thickBot="1">
      <c r="A72" s="77"/>
      <c r="B72" s="52" t="s">
        <v>5</v>
      </c>
      <c r="C72" s="53">
        <f>SUM(C68:C71)</f>
        <v>398988629210.40259</v>
      </c>
      <c r="D72" s="53">
        <f>D68</f>
        <v>2121114663.1424</v>
      </c>
      <c r="E72" s="53">
        <f>SUM(E68:E71)</f>
        <v>4449472263.9399996</v>
      </c>
      <c r="F72" s="53">
        <f>SUM(F68:F71)</f>
        <v>79454362050.094315</v>
      </c>
      <c r="G72" s="53">
        <f>SUM(G68:G71)</f>
        <v>1414099244.0499949</v>
      </c>
      <c r="H72" s="53">
        <f>SUM(H68:H71)</f>
        <v>413965121.24961776</v>
      </c>
      <c r="I72" s="53">
        <f>SUM(I68:I71)</f>
        <v>10499043335.236057</v>
      </c>
      <c r="J72" s="87"/>
    </row>
    <row r="73" spans="1:10" ht="15.75" thickBot="1">
      <c r="B73" s="73"/>
      <c r="C73" s="73"/>
      <c r="D73" s="73"/>
      <c r="E73" s="73"/>
      <c r="F73" s="30"/>
    </row>
    <row r="74" spans="1:10">
      <c r="A74" s="78" t="s">
        <v>25</v>
      </c>
      <c r="B74" s="48" t="s">
        <v>7</v>
      </c>
      <c r="C74" s="49" t="s">
        <v>130</v>
      </c>
      <c r="D74" s="49" t="s">
        <v>0</v>
      </c>
      <c r="E74" s="49" t="s">
        <v>141</v>
      </c>
      <c r="F74" s="49" t="s">
        <v>1</v>
      </c>
      <c r="G74" s="49" t="s">
        <v>2</v>
      </c>
      <c r="H74" s="49" t="s">
        <v>3</v>
      </c>
      <c r="I74" s="49" t="s">
        <v>4</v>
      </c>
      <c r="J74" s="50" t="s">
        <v>130</v>
      </c>
    </row>
    <row r="75" spans="1:10">
      <c r="A75" s="77"/>
      <c r="B75" s="51" t="s">
        <v>8</v>
      </c>
      <c r="C75" s="8">
        <v>379260505651.68988</v>
      </c>
      <c r="D75" s="82">
        <v>3868060866.0975299</v>
      </c>
      <c r="E75" s="8">
        <v>1045124122.1300001</v>
      </c>
      <c r="F75" s="8">
        <f>E75+F68</f>
        <v>69934910189.783493</v>
      </c>
      <c r="G75" s="13">
        <v>1408080329.2200012</v>
      </c>
      <c r="H75" s="13">
        <v>199540969.92208734</v>
      </c>
      <c r="I75" s="13">
        <f>H75+I68</f>
        <v>6526947651.118144</v>
      </c>
      <c r="J75" s="85">
        <f>C79+D79+E79-G79-H79</f>
        <v>406772246928.96045</v>
      </c>
    </row>
    <row r="76" spans="1:10">
      <c r="A76" s="77"/>
      <c r="B76" s="51" t="s">
        <v>9</v>
      </c>
      <c r="C76" s="8">
        <v>7587528365.2574425</v>
      </c>
      <c r="D76" s="83"/>
      <c r="E76" s="8">
        <v>2324037.83</v>
      </c>
      <c r="F76" s="8">
        <f>E76+F69</f>
        <v>7390054360.4408321</v>
      </c>
      <c r="G76" s="13">
        <v>8941292.4599999692</v>
      </c>
      <c r="H76" s="13">
        <v>263771521.63999999</v>
      </c>
      <c r="I76" s="13">
        <f t="shared" ref="I76:I78" si="10">H76+I69</f>
        <v>3442138459.1000004</v>
      </c>
      <c r="J76" s="86"/>
    </row>
    <row r="77" spans="1:10">
      <c r="A77" s="77"/>
      <c r="B77" s="51" t="s">
        <v>10</v>
      </c>
      <c r="C77" s="8">
        <v>855677600.51924932</v>
      </c>
      <c r="D77" s="83"/>
      <c r="E77" s="8">
        <v>3648844.28</v>
      </c>
      <c r="F77" s="8">
        <f>E77+F70</f>
        <v>214378815.72000003</v>
      </c>
      <c r="G77" s="13">
        <v>9513222.3899999987</v>
      </c>
      <c r="H77" s="13">
        <v>1644193.1999999997</v>
      </c>
      <c r="I77" s="13">
        <f t="shared" si="10"/>
        <v>61724101.660000004</v>
      </c>
      <c r="J77" s="86"/>
    </row>
    <row r="78" spans="1:10">
      <c r="A78" s="77"/>
      <c r="B78" s="51" t="s">
        <v>11</v>
      </c>
      <c r="C78" s="9">
        <v>16027440154.718418</v>
      </c>
      <c r="D78" s="84"/>
      <c r="E78" s="8">
        <v>175979864.49000001</v>
      </c>
      <c r="F78" s="8">
        <f>E78+F71</f>
        <v>3142095552.8800001</v>
      </c>
      <c r="G78" s="13">
        <v>130064630.53000009</v>
      </c>
      <c r="H78" s="13">
        <v>32486418.690000013</v>
      </c>
      <c r="I78" s="13">
        <f t="shared" si="10"/>
        <v>965676226.80999994</v>
      </c>
      <c r="J78" s="86"/>
    </row>
    <row r="79" spans="1:10" ht="15.75" thickBot="1">
      <c r="A79" s="77"/>
      <c r="B79" s="52" t="s">
        <v>5</v>
      </c>
      <c r="C79" s="53">
        <f>SUM(C75:C78)</f>
        <v>403731151772.185</v>
      </c>
      <c r="D79" s="53">
        <f>D75</f>
        <v>3868060866.0975299</v>
      </c>
      <c r="E79" s="53">
        <f>SUM(E75:E78)</f>
        <v>1227076868.73</v>
      </c>
      <c r="F79" s="53">
        <f>SUM(F75:F78)</f>
        <v>80681438918.824326</v>
      </c>
      <c r="G79" s="53">
        <f>SUM(G75:G78)</f>
        <v>1556599474.6000013</v>
      </c>
      <c r="H79" s="53">
        <f>SUM(H75:H78)</f>
        <v>497443103.45208728</v>
      </c>
      <c r="I79" s="53">
        <f>SUM(I75:I78)</f>
        <v>10996486438.688143</v>
      </c>
      <c r="J79" s="87"/>
    </row>
    <row r="80" spans="1:10" ht="15.75" thickBot="1">
      <c r="B80" s="80"/>
      <c r="C80" s="79"/>
      <c r="D80" s="79"/>
      <c r="E80" s="79"/>
      <c r="F80" s="79"/>
    </row>
    <row r="81" spans="1:10">
      <c r="A81" s="78" t="s">
        <v>26</v>
      </c>
      <c r="B81" s="48" t="s">
        <v>7</v>
      </c>
      <c r="C81" s="49" t="s">
        <v>130</v>
      </c>
      <c r="D81" s="49" t="s">
        <v>0</v>
      </c>
      <c r="E81" s="49" t="s">
        <v>142</v>
      </c>
      <c r="F81" s="49" t="s">
        <v>1</v>
      </c>
      <c r="G81" s="49" t="s">
        <v>2</v>
      </c>
      <c r="H81" s="49" t="s">
        <v>3</v>
      </c>
      <c r="I81" s="49" t="s">
        <v>4</v>
      </c>
      <c r="J81" s="50" t="s">
        <v>130</v>
      </c>
    </row>
    <row r="82" spans="1:10">
      <c r="A82" s="77"/>
      <c r="B82" s="51" t="s">
        <v>8</v>
      </c>
      <c r="C82" s="8">
        <v>382038556365.82025</v>
      </c>
      <c r="D82" s="82">
        <v>1720589928.6386099</v>
      </c>
      <c r="E82" s="8">
        <v>1220531536.7400002</v>
      </c>
      <c r="F82" s="8">
        <f>E82+F75</f>
        <v>71155441726.523499</v>
      </c>
      <c r="G82" s="13">
        <v>823894742.63</v>
      </c>
      <c r="H82" s="13">
        <v>187382512.31673002</v>
      </c>
      <c r="I82" s="13">
        <f>H82+I75</f>
        <v>6714330163.4348736</v>
      </c>
      <c r="J82" s="85">
        <f>C86+D86+E86-G86-H86</f>
        <v>408021408286.88324</v>
      </c>
    </row>
    <row r="83" spans="1:10">
      <c r="A83" s="77"/>
      <c r="B83" s="51" t="s">
        <v>9</v>
      </c>
      <c r="C83" s="8">
        <v>7385266539.7210798</v>
      </c>
      <c r="D83" s="83"/>
      <c r="E83" s="8">
        <v>292600.61</v>
      </c>
      <c r="F83" s="8">
        <f>E83+F76</f>
        <v>7390346961.0508318</v>
      </c>
      <c r="G83" s="13">
        <v>53215683.009999998</v>
      </c>
      <c r="H83" s="13">
        <v>286497322.13999999</v>
      </c>
      <c r="I83" s="13">
        <f t="shared" ref="I83:I85" si="11">H83+I76</f>
        <v>3728635781.2400002</v>
      </c>
      <c r="J83" s="86"/>
    </row>
    <row r="84" spans="1:10">
      <c r="A84" s="77"/>
      <c r="B84" s="51" t="s">
        <v>10</v>
      </c>
      <c r="C84" s="8">
        <v>852164563.06000006</v>
      </c>
      <c r="D84" s="83"/>
      <c r="E84" s="8">
        <v>3453556.6</v>
      </c>
      <c r="F84" s="8">
        <f>E84+F77</f>
        <v>217832372.32000002</v>
      </c>
      <c r="G84" s="13">
        <v>12160570.049999975</v>
      </c>
      <c r="H84" s="13">
        <v>1203684.83</v>
      </c>
      <c r="I84" s="13">
        <f t="shared" si="11"/>
        <v>62927786.490000002</v>
      </c>
      <c r="J84" s="86"/>
    </row>
    <row r="85" spans="1:10">
      <c r="A85" s="77"/>
      <c r="B85" s="51" t="s">
        <v>11</v>
      </c>
      <c r="C85" s="9">
        <v>16496259460.360001</v>
      </c>
      <c r="D85" s="84"/>
      <c r="E85" s="8">
        <v>31345483.389999989</v>
      </c>
      <c r="F85" s="8">
        <f>E85+F78</f>
        <v>3173441036.27</v>
      </c>
      <c r="G85" s="13">
        <v>314320233.41999924</v>
      </c>
      <c r="H85" s="13">
        <v>48376999.659999996</v>
      </c>
      <c r="I85" s="13">
        <f t="shared" si="11"/>
        <v>1014053226.4699999</v>
      </c>
      <c r="J85" s="86"/>
    </row>
    <row r="86" spans="1:10" ht="15.75" thickBot="1">
      <c r="A86" s="77"/>
      <c r="B86" s="52" t="s">
        <v>5</v>
      </c>
      <c r="C86" s="53">
        <f>SUM(C82:C85)</f>
        <v>406772246928.9613</v>
      </c>
      <c r="D86" s="53">
        <f>D82</f>
        <v>1720589928.6386099</v>
      </c>
      <c r="E86" s="53">
        <f>SUM(E82:E85)</f>
        <v>1255623177.3400002</v>
      </c>
      <c r="F86" s="53">
        <f>SUM(F82:F85)</f>
        <v>81937062096.164337</v>
      </c>
      <c r="G86" s="53">
        <f>SUM(G82:G85)</f>
        <v>1203591229.1099992</v>
      </c>
      <c r="H86" s="53">
        <f>SUM(H82:H85)</f>
        <v>523460518.94673002</v>
      </c>
      <c r="I86" s="53">
        <f>SUM(I82:I85)</f>
        <v>11519946957.634872</v>
      </c>
      <c r="J86" s="87"/>
    </row>
    <row r="88" spans="1:10">
      <c r="B88" s="74"/>
      <c r="C88" s="73"/>
      <c r="D88" s="73"/>
      <c r="E88" s="73"/>
      <c r="F88" s="73"/>
    </row>
    <row r="89" spans="1:10">
      <c r="B89" s="73"/>
      <c r="C89" s="73"/>
      <c r="D89" s="73"/>
      <c r="E89" s="73"/>
      <c r="F89" s="73"/>
    </row>
    <row r="90" spans="1:10">
      <c r="B90" s="73"/>
      <c r="C90" s="73"/>
      <c r="D90" s="73"/>
      <c r="E90" s="73"/>
      <c r="F90" s="73"/>
    </row>
    <row r="91" spans="1:10">
      <c r="B91" s="73"/>
      <c r="C91" s="73"/>
      <c r="D91" s="73"/>
      <c r="E91" s="73"/>
      <c r="F91" s="73"/>
    </row>
    <row r="92" spans="1:10">
      <c r="B92" s="73"/>
      <c r="C92" s="73"/>
      <c r="D92" s="73"/>
      <c r="E92" s="73"/>
      <c r="F92" s="73"/>
    </row>
    <row r="93" spans="1:10">
      <c r="B93" s="73"/>
      <c r="C93" s="73"/>
      <c r="D93" s="73"/>
      <c r="E93" s="73"/>
      <c r="F93" s="73"/>
    </row>
    <row r="94" spans="1:10">
      <c r="B94" s="72"/>
    </row>
  </sheetData>
  <mergeCells count="24">
    <mergeCell ref="D5:D8"/>
    <mergeCell ref="J5:J9"/>
    <mergeCell ref="D12:D15"/>
    <mergeCell ref="J12:J16"/>
    <mergeCell ref="D19:D22"/>
    <mergeCell ref="J19:J23"/>
    <mergeCell ref="D47:D50"/>
    <mergeCell ref="J47:J51"/>
    <mergeCell ref="D75:D78"/>
    <mergeCell ref="J75:J79"/>
    <mergeCell ref="D26:D29"/>
    <mergeCell ref="J26:J30"/>
    <mergeCell ref="D68:D71"/>
    <mergeCell ref="J68:J72"/>
    <mergeCell ref="D40:D43"/>
    <mergeCell ref="J40:J44"/>
    <mergeCell ref="D33:D36"/>
    <mergeCell ref="J33:J37"/>
    <mergeCell ref="D82:D85"/>
    <mergeCell ref="J82:J86"/>
    <mergeCell ref="D61:D64"/>
    <mergeCell ref="J61:J65"/>
    <mergeCell ref="D54:D57"/>
    <mergeCell ref="J54:J5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showGridLines="0" zoomScale="93" zoomScaleNormal="93" workbookViewId="0">
      <selection activeCell="F5" sqref="F5"/>
    </sheetView>
  </sheetViews>
  <sheetFormatPr defaultRowHeight="15"/>
  <cols>
    <col min="1" max="1" width="5.42578125" customWidth="1"/>
    <col min="2" max="2" width="23.140625" customWidth="1"/>
    <col min="3" max="3" width="23.28515625" bestFit="1" customWidth="1"/>
    <col min="4" max="4" width="21" customWidth="1"/>
    <col min="5" max="5" width="22.5703125" bestFit="1" customWidth="1"/>
    <col min="6" max="6" width="22.140625" bestFit="1" customWidth="1"/>
    <col min="7" max="7" width="21.7109375" customWidth="1"/>
    <col min="8" max="8" width="22.140625" customWidth="1"/>
    <col min="9" max="9" width="20.85546875" bestFit="1" customWidth="1"/>
    <col min="10" max="10" width="23" bestFit="1" customWidth="1"/>
    <col min="11" max="11" width="17.85546875" bestFit="1" customWidth="1"/>
  </cols>
  <sheetData>
    <row r="1" spans="1:11" ht="17.25" customHeight="1"/>
    <row r="2" spans="1:11" ht="21">
      <c r="A2" s="3"/>
      <c r="B2" s="12" t="s">
        <v>12</v>
      </c>
      <c r="C2" s="6"/>
      <c r="D2" s="6"/>
      <c r="E2" s="6"/>
      <c r="F2" s="5"/>
      <c r="G2" s="14"/>
      <c r="H2" s="17"/>
      <c r="I2" s="18"/>
      <c r="J2" s="19"/>
      <c r="K2" s="3"/>
    </row>
    <row r="3" spans="1:11" ht="15.75" thickBot="1">
      <c r="A3" s="3"/>
      <c r="B3" s="3"/>
      <c r="C3" s="5"/>
      <c r="D3" s="5"/>
      <c r="E3" s="6"/>
      <c r="F3" s="6"/>
      <c r="G3" s="15"/>
      <c r="H3" s="6"/>
      <c r="I3" s="6"/>
      <c r="J3" s="6"/>
      <c r="K3" s="3"/>
    </row>
    <row r="4" spans="1:11">
      <c r="A4" s="4" t="s">
        <v>6</v>
      </c>
      <c r="B4" s="48" t="s">
        <v>7</v>
      </c>
      <c r="C4" s="49" t="s">
        <v>104</v>
      </c>
      <c r="D4" s="49" t="s">
        <v>0</v>
      </c>
      <c r="E4" s="49" t="s">
        <v>118</v>
      </c>
      <c r="F4" s="49" t="s">
        <v>1</v>
      </c>
      <c r="G4" s="49" t="s">
        <v>2</v>
      </c>
      <c r="H4" s="49" t="s">
        <v>3</v>
      </c>
      <c r="I4" s="49" t="s">
        <v>4</v>
      </c>
      <c r="J4" s="50" t="s">
        <v>119</v>
      </c>
      <c r="K4" s="4"/>
    </row>
    <row r="5" spans="1:11">
      <c r="A5" s="3"/>
      <c r="B5" s="51" t="s">
        <v>8</v>
      </c>
      <c r="C5" s="8">
        <v>326876699438.34003</v>
      </c>
      <c r="D5" s="82">
        <v>1960552224.9279201</v>
      </c>
      <c r="E5" s="8">
        <v>3315751829.4499998</v>
      </c>
      <c r="F5" s="8">
        <f>E5+'Evolução do Estoque DA 2021'!F82</f>
        <v>20743314156.303932</v>
      </c>
      <c r="G5" s="13">
        <f>827617042.289999+13109505.47+438476071.57</f>
        <v>1279202619.329999</v>
      </c>
      <c r="H5" s="13">
        <v>146916285.387335</v>
      </c>
      <c r="I5" s="13">
        <f>H5+'Evolução do Estoque DA 2021'!I82</f>
        <v>2122794606.3257051</v>
      </c>
      <c r="J5" s="85">
        <f>C9+D9+E9-G9-H9</f>
        <v>351100651888.31232</v>
      </c>
      <c r="K5" s="3"/>
    </row>
    <row r="6" spans="1:11">
      <c r="A6" s="3"/>
      <c r="B6" s="51" t="s">
        <v>9</v>
      </c>
      <c r="C6" s="8">
        <v>7063503520.69172</v>
      </c>
      <c r="D6" s="83"/>
      <c r="E6" s="8">
        <v>1706505.58</v>
      </c>
      <c r="F6" s="8">
        <f>E6+'Evolução do Estoque DA 2021'!F83</f>
        <v>3523605449.222784</v>
      </c>
      <c r="G6" s="13">
        <f>3052109.62+6179.71</f>
        <v>3058289.33</v>
      </c>
      <c r="H6" s="13">
        <v>261447833.59</v>
      </c>
      <c r="I6" s="13">
        <f>H6+'Evolução do Estoque DA 2021'!I83</f>
        <v>1286039988.8099999</v>
      </c>
      <c r="J6" s="86"/>
      <c r="K6" s="3"/>
    </row>
    <row r="7" spans="1:11">
      <c r="A7" s="3"/>
      <c r="B7" s="51" t="s">
        <v>10</v>
      </c>
      <c r="C7" s="8">
        <v>803712511.64999998</v>
      </c>
      <c r="D7" s="83"/>
      <c r="E7" s="8">
        <v>10107042.02</v>
      </c>
      <c r="F7" s="8">
        <f>E7+'Evolução do Estoque DA 2021'!F84</f>
        <v>114207217.51000002</v>
      </c>
      <c r="G7" s="13">
        <v>1360078.15</v>
      </c>
      <c r="H7" s="13">
        <v>883155.34</v>
      </c>
      <c r="I7" s="13">
        <f>H7+'Evolução do Estoque DA 2021'!I84</f>
        <v>25838620.509999998</v>
      </c>
      <c r="J7" s="86"/>
      <c r="K7" s="3"/>
    </row>
    <row r="8" spans="1:11">
      <c r="A8" s="3"/>
      <c r="B8" s="51" t="s">
        <v>11</v>
      </c>
      <c r="C8" s="9">
        <v>12734827882.950001</v>
      </c>
      <c r="D8" s="84"/>
      <c r="E8" s="8">
        <v>66019801.82</v>
      </c>
      <c r="F8" s="8">
        <f>E8+'Evolução do Estoque DA 2021'!F85</f>
        <v>988107824.24999988</v>
      </c>
      <c r="G8" s="13">
        <f>7332300.03+2948686.92</f>
        <v>10280986.949999999</v>
      </c>
      <c r="H8" s="13">
        <v>29079621.039999999</v>
      </c>
      <c r="I8" s="13">
        <f>H8+'Evolução do Estoque DA 2021'!I85</f>
        <v>316651594.46000004</v>
      </c>
      <c r="J8" s="86"/>
      <c r="K8" s="3"/>
    </row>
    <row r="9" spans="1:11" ht="15.75" thickBot="1">
      <c r="A9" s="3"/>
      <c r="B9" s="52" t="s">
        <v>5</v>
      </c>
      <c r="C9" s="53">
        <f>SUM(C5:C8)</f>
        <v>347478743353.63177</v>
      </c>
      <c r="D9" s="53">
        <f>D5</f>
        <v>1960552224.9279201</v>
      </c>
      <c r="E9" s="53">
        <f>SUM(E5:E8)</f>
        <v>3393585178.8699999</v>
      </c>
      <c r="F9" s="53">
        <f>SUM(F5:F8)</f>
        <v>25369234647.286716</v>
      </c>
      <c r="G9" s="53">
        <f>SUM(G5:G8)</f>
        <v>1293901973.759999</v>
      </c>
      <c r="H9" s="53">
        <f>SUM(H5:H8)</f>
        <v>438326895.35733497</v>
      </c>
      <c r="I9" s="53">
        <f>SUM(I5:I8)</f>
        <v>3751324810.1057053</v>
      </c>
      <c r="J9" s="87"/>
      <c r="K9" s="3"/>
    </row>
    <row r="10" spans="1:11" ht="15.75" thickBot="1"/>
    <row r="11" spans="1:11">
      <c r="A11" s="4" t="s">
        <v>16</v>
      </c>
      <c r="B11" s="48" t="s">
        <v>7</v>
      </c>
      <c r="C11" s="49" t="s">
        <v>119</v>
      </c>
      <c r="D11" s="49" t="s">
        <v>0</v>
      </c>
      <c r="E11" s="49" t="s">
        <v>117</v>
      </c>
      <c r="F11" s="49" t="s">
        <v>1</v>
      </c>
      <c r="G11" s="49" t="s">
        <v>2</v>
      </c>
      <c r="H11" s="49" t="s">
        <v>3</v>
      </c>
      <c r="I11" s="49" t="s">
        <v>4</v>
      </c>
      <c r="J11" s="50" t="s">
        <v>119</v>
      </c>
    </row>
    <row r="12" spans="1:11">
      <c r="A12" s="3"/>
      <c r="B12" s="51" t="s">
        <v>8</v>
      </c>
      <c r="C12" s="8">
        <v>329971349651.39301</v>
      </c>
      <c r="D12" s="82">
        <v>1222234958.8119507</v>
      </c>
      <c r="E12" s="8">
        <v>3607838797.4499998</v>
      </c>
      <c r="F12" s="8">
        <f>E12+F5</f>
        <v>24351152953.753933</v>
      </c>
      <c r="G12" s="13">
        <f>20482704.1+1347621162.45+257661695.84</f>
        <v>1625765562.3899999</v>
      </c>
      <c r="H12" s="13">
        <v>161781378.39630201</v>
      </c>
      <c r="I12" s="13">
        <f>H12+I5</f>
        <v>2284575984.7220073</v>
      </c>
      <c r="J12" s="85">
        <f>C16+D16+E16-G16-H16</f>
        <v>353955588685.96527</v>
      </c>
    </row>
    <row r="13" spans="1:11">
      <c r="A13" s="3"/>
      <c r="B13" s="51" t="s">
        <v>9</v>
      </c>
      <c r="C13" s="8">
        <v>6857800233.1814499</v>
      </c>
      <c r="D13" s="83"/>
      <c r="E13" s="8">
        <v>31345.47</v>
      </c>
      <c r="F13" s="8">
        <f>E13+F6</f>
        <v>3523636794.6927838</v>
      </c>
      <c r="G13" s="13">
        <v>2265272.0900000031</v>
      </c>
      <c r="H13" s="13">
        <v>148649050.27000001</v>
      </c>
      <c r="I13" s="13">
        <f t="shared" ref="I13:I15" si="0">H13+I6</f>
        <v>1434689039.0799999</v>
      </c>
      <c r="J13" s="86"/>
    </row>
    <row r="14" spans="1:11">
      <c r="A14" s="3"/>
      <c r="B14" s="51" t="s">
        <v>10</v>
      </c>
      <c r="C14" s="8">
        <v>815264320.04856896</v>
      </c>
      <c r="D14" s="83"/>
      <c r="E14" s="8">
        <v>5808230.6699999999</v>
      </c>
      <c r="F14" s="8">
        <f>E14+F7</f>
        <v>120015448.18000002</v>
      </c>
      <c r="G14" s="13">
        <v>3666909.7299999995</v>
      </c>
      <c r="H14" s="13">
        <v>2205989.66</v>
      </c>
      <c r="I14" s="13">
        <f t="shared" si="0"/>
        <v>28044610.169999998</v>
      </c>
      <c r="J14" s="86"/>
    </row>
    <row r="15" spans="1:11">
      <c r="A15" s="3"/>
      <c r="B15" s="51" t="s">
        <v>11</v>
      </c>
      <c r="C15" s="9">
        <v>13456237683.6866</v>
      </c>
      <c r="D15" s="84"/>
      <c r="E15" s="8">
        <v>29266314.120000001</v>
      </c>
      <c r="F15" s="8">
        <f>E15+F8</f>
        <v>1017374138.3699999</v>
      </c>
      <c r="G15" s="13">
        <f>27489292.77+11423908.84</f>
        <v>38913201.609999999</v>
      </c>
      <c r="H15" s="13">
        <v>26995484.719999999</v>
      </c>
      <c r="I15" s="13">
        <f t="shared" si="0"/>
        <v>343647079.18000007</v>
      </c>
      <c r="J15" s="86"/>
    </row>
    <row r="16" spans="1:11" ht="15.75" thickBot="1">
      <c r="A16" s="3"/>
      <c r="B16" s="52" t="s">
        <v>5</v>
      </c>
      <c r="C16" s="53">
        <f>SUM(C12:C15)</f>
        <v>351100651888.30963</v>
      </c>
      <c r="D16" s="53">
        <f>D12</f>
        <v>1222234958.8119507</v>
      </c>
      <c r="E16" s="53">
        <f>SUM(E12:E15)</f>
        <v>3642944687.7099996</v>
      </c>
      <c r="F16" s="53">
        <f>SUM(F12:F15)</f>
        <v>29012179334.996716</v>
      </c>
      <c r="G16" s="53">
        <f>SUM(G12:G15)</f>
        <v>1670610945.8199997</v>
      </c>
      <c r="H16" s="53">
        <f>SUM(H12:H15)</f>
        <v>339631903.04630208</v>
      </c>
      <c r="I16" s="53">
        <f>SUM(I12:I15)</f>
        <v>4090956713.1520071</v>
      </c>
      <c r="J16" s="87"/>
    </row>
    <row r="17" spans="1:10" ht="15.75" thickBot="1">
      <c r="E17" s="69"/>
    </row>
    <row r="18" spans="1:10">
      <c r="A18" s="4" t="s">
        <v>17</v>
      </c>
      <c r="B18" s="48" t="s">
        <v>7</v>
      </c>
      <c r="C18" s="49" t="s">
        <v>119</v>
      </c>
      <c r="D18" s="49" t="s">
        <v>0</v>
      </c>
      <c r="E18" s="49" t="s">
        <v>120</v>
      </c>
      <c r="F18" s="49" t="s">
        <v>1</v>
      </c>
      <c r="G18" s="49" t="s">
        <v>2</v>
      </c>
      <c r="H18" s="49" t="s">
        <v>3</v>
      </c>
      <c r="I18" s="49" t="s">
        <v>4</v>
      </c>
      <c r="J18" s="50" t="s">
        <v>119</v>
      </c>
    </row>
    <row r="19" spans="1:10">
      <c r="A19" s="3"/>
      <c r="B19" s="51" t="s">
        <v>8</v>
      </c>
      <c r="C19" s="8">
        <v>332891610597.08301</v>
      </c>
      <c r="D19" s="82">
        <v>1711975599.66278</v>
      </c>
      <c r="E19" s="8">
        <v>1566944173.8</v>
      </c>
      <c r="F19" s="8">
        <f>E19+F12</f>
        <v>25918097127.553932</v>
      </c>
      <c r="G19" s="13">
        <v>2464692617.02</v>
      </c>
      <c r="H19" s="13">
        <v>187681051.965682</v>
      </c>
      <c r="I19" s="13">
        <f>H19+I12</f>
        <v>2472257036.6876893</v>
      </c>
      <c r="J19" s="85">
        <f>C23+D23+E23-G23-H23</f>
        <v>353768259450.12274</v>
      </c>
    </row>
    <row r="20" spans="1:10">
      <c r="A20" s="3"/>
      <c r="B20" s="51" t="s">
        <v>9</v>
      </c>
      <c r="C20" s="8">
        <v>6749092686.8938799</v>
      </c>
      <c r="D20" s="83"/>
      <c r="E20" s="8">
        <v>40333.78</v>
      </c>
      <c r="F20" s="8">
        <f>E20+F13</f>
        <v>3523677128.472784</v>
      </c>
      <c r="G20" s="13">
        <v>676355918.17994368</v>
      </c>
      <c r="H20" s="13">
        <v>131977489.67</v>
      </c>
      <c r="I20" s="13">
        <f t="shared" ref="I20:I22" si="1">H20+I13</f>
        <v>1566666528.75</v>
      </c>
      <c r="J20" s="86"/>
    </row>
    <row r="21" spans="1:10">
      <c r="A21" s="3"/>
      <c r="B21" s="51" t="s">
        <v>10</v>
      </c>
      <c r="C21" s="8">
        <v>818623485.69873703</v>
      </c>
      <c r="D21" s="83"/>
      <c r="E21" s="8">
        <v>1269163.67</v>
      </c>
      <c r="F21" s="8">
        <f>E21+F14</f>
        <v>121284611.85000002</v>
      </c>
      <c r="G21" s="13">
        <v>6990145.1899999995</v>
      </c>
      <c r="H21" s="13">
        <v>1374304.08</v>
      </c>
      <c r="I21" s="13">
        <f t="shared" si="1"/>
        <v>29418914.25</v>
      </c>
      <c r="J21" s="86"/>
    </row>
    <row r="22" spans="1:10">
      <c r="A22" s="3"/>
      <c r="B22" s="51" t="s">
        <v>11</v>
      </c>
      <c r="C22" s="9">
        <v>13496261916.290001</v>
      </c>
      <c r="D22" s="84"/>
      <c r="E22" s="8">
        <v>69118596.409999996</v>
      </c>
      <c r="F22" s="8">
        <f>E22+F15</f>
        <v>1086492734.78</v>
      </c>
      <c r="G22" s="13">
        <v>42608809.349999994</v>
      </c>
      <c r="H22" s="13">
        <v>24996767.710000001</v>
      </c>
      <c r="I22" s="13">
        <f t="shared" si="1"/>
        <v>368643846.89000005</v>
      </c>
      <c r="J22" s="86"/>
    </row>
    <row r="23" spans="1:10" ht="15.75" thickBot="1">
      <c r="A23" s="3"/>
      <c r="B23" s="52" t="s">
        <v>5</v>
      </c>
      <c r="C23" s="53">
        <f>SUM(C19:C22)</f>
        <v>353955588685.96558</v>
      </c>
      <c r="D23" s="53">
        <f>D19</f>
        <v>1711975599.66278</v>
      </c>
      <c r="E23" s="53">
        <f>SUM(E19:E22)</f>
        <v>1637372267.6600001</v>
      </c>
      <c r="F23" s="53">
        <f>SUM(F19:F22)</f>
        <v>30649551602.656715</v>
      </c>
      <c r="G23" s="53">
        <f>SUM(G19:G22)</f>
        <v>3190647489.7399435</v>
      </c>
      <c r="H23" s="53">
        <f>SUM(H19:H22)</f>
        <v>346029613.42568195</v>
      </c>
      <c r="I23" s="53">
        <f>SUM(I19:I22)</f>
        <v>4436986326.5776892</v>
      </c>
      <c r="J23" s="87"/>
    </row>
    <row r="24" spans="1:10" ht="15.75" thickBot="1">
      <c r="D24" s="69"/>
      <c r="G24" s="69"/>
      <c r="H24" s="71"/>
      <c r="J24" s="69"/>
    </row>
    <row r="25" spans="1:10">
      <c r="A25" s="4" t="s">
        <v>18</v>
      </c>
      <c r="B25" s="48" t="s">
        <v>7</v>
      </c>
      <c r="C25" s="49" t="s">
        <v>119</v>
      </c>
      <c r="D25" s="49" t="s">
        <v>0</v>
      </c>
      <c r="E25" s="49" t="s">
        <v>121</v>
      </c>
      <c r="F25" s="49" t="s">
        <v>1</v>
      </c>
      <c r="G25" s="49" t="s">
        <v>2</v>
      </c>
      <c r="H25" s="49" t="s">
        <v>3</v>
      </c>
      <c r="I25" s="49" t="s">
        <v>4</v>
      </c>
      <c r="J25" s="50" t="s">
        <v>119</v>
      </c>
    </row>
    <row r="26" spans="1:10">
      <c r="A26" s="3"/>
      <c r="B26" s="51" t="s">
        <v>8</v>
      </c>
      <c r="C26" s="8">
        <v>333300425701.25598</v>
      </c>
      <c r="D26" s="82">
        <v>1586792363.11713</v>
      </c>
      <c r="E26" s="8">
        <v>2534199890.704</v>
      </c>
      <c r="F26" s="8">
        <f>E26+F19</f>
        <v>28452297018.257931</v>
      </c>
      <c r="G26" s="13">
        <v>1596173835.9099991</v>
      </c>
      <c r="H26" s="13">
        <v>176479529.43576899</v>
      </c>
      <c r="I26" s="13">
        <f>H26+I19</f>
        <v>2648736566.1234584</v>
      </c>
      <c r="J26" s="85">
        <f>C30+D30+E30-G30-H30</f>
        <v>355662207849.10864</v>
      </c>
    </row>
    <row r="27" spans="1:10">
      <c r="A27" s="3"/>
      <c r="B27" s="51" t="s">
        <v>9</v>
      </c>
      <c r="C27" s="8">
        <v>5986883619.16049</v>
      </c>
      <c r="D27" s="83"/>
      <c r="E27" s="8">
        <v>20933.669999999998</v>
      </c>
      <c r="F27" s="8">
        <f>E27+F20</f>
        <v>3523698062.1427841</v>
      </c>
      <c r="G27" s="13">
        <v>336540310.3294484</v>
      </c>
      <c r="H27" s="13">
        <v>100174811.98</v>
      </c>
      <c r="I27" s="13">
        <f t="shared" ref="I27:I29" si="2">H27+I20</f>
        <v>1666841340.73</v>
      </c>
      <c r="J27" s="86"/>
    </row>
    <row r="28" spans="1:10">
      <c r="A28" s="3"/>
      <c r="B28" s="51" t="s">
        <v>10</v>
      </c>
      <c r="C28" s="8">
        <v>815116853.39999902</v>
      </c>
      <c r="D28" s="83"/>
      <c r="E28" s="8">
        <v>2835598.97</v>
      </c>
      <c r="F28" s="8">
        <f>E28+F21</f>
        <v>124120210.82000002</v>
      </c>
      <c r="G28" s="13">
        <v>3708483.5100000012</v>
      </c>
      <c r="H28" s="13">
        <v>1300139.81</v>
      </c>
      <c r="I28" s="13">
        <f t="shared" si="2"/>
        <v>30719054.059999999</v>
      </c>
      <c r="J28" s="86"/>
    </row>
    <row r="29" spans="1:10">
      <c r="A29" s="3"/>
      <c r="B29" s="51" t="s">
        <v>11</v>
      </c>
      <c r="C29" s="9">
        <v>13665833276.306299</v>
      </c>
      <c r="D29" s="84"/>
      <c r="E29" s="8">
        <v>67449628.560000002</v>
      </c>
      <c r="F29" s="8">
        <f>E29+F22</f>
        <v>1153942363.3399999</v>
      </c>
      <c r="G29" s="13">
        <v>46817916.870000005</v>
      </c>
      <c r="H29" s="13">
        <v>36154988.189999998</v>
      </c>
      <c r="I29" s="13">
        <f t="shared" si="2"/>
        <v>404798835.08000004</v>
      </c>
      <c r="J29" s="86"/>
    </row>
    <row r="30" spans="1:10" ht="15.75" thickBot="1">
      <c r="A30" s="3"/>
      <c r="B30" s="52" t="s">
        <v>5</v>
      </c>
      <c r="C30" s="53">
        <f>SUM(C26:C29)</f>
        <v>353768259450.12274</v>
      </c>
      <c r="D30" s="53">
        <f>D26</f>
        <v>1586792363.11713</v>
      </c>
      <c r="E30" s="53">
        <f>SUM(E26:E29)</f>
        <v>2604506051.9039998</v>
      </c>
      <c r="F30" s="53">
        <f>SUM(F26:F29)</f>
        <v>33254057654.560715</v>
      </c>
      <c r="G30" s="53">
        <f>SUM(G26:G29)</f>
        <v>1983240546.6194477</v>
      </c>
      <c r="H30" s="53">
        <f>SUM(H26:H29)</f>
        <v>314109469.41576898</v>
      </c>
      <c r="I30" s="53">
        <f>SUM(I26:I29)</f>
        <v>4751095795.9934587</v>
      </c>
      <c r="J30" s="87"/>
    </row>
    <row r="31" spans="1:10" ht="15.75" thickBot="1">
      <c r="D31" s="69"/>
      <c r="G31" s="69"/>
      <c r="H31" s="71"/>
      <c r="J31" s="69"/>
    </row>
    <row r="32" spans="1:10">
      <c r="A32" s="4" t="s">
        <v>19</v>
      </c>
      <c r="B32" s="48" t="s">
        <v>7</v>
      </c>
      <c r="C32" s="49" t="s">
        <v>119</v>
      </c>
      <c r="D32" s="49" t="s">
        <v>0</v>
      </c>
      <c r="E32" s="49" t="s">
        <v>123</v>
      </c>
      <c r="F32" s="49" t="s">
        <v>1</v>
      </c>
      <c r="G32" s="49" t="s">
        <v>2</v>
      </c>
      <c r="H32" s="49" t="s">
        <v>3</v>
      </c>
      <c r="I32" s="49" t="s">
        <v>4</v>
      </c>
      <c r="J32" s="50" t="s">
        <v>119</v>
      </c>
    </row>
    <row r="33" spans="1:10">
      <c r="A33" s="3"/>
      <c r="B33" s="51" t="s">
        <v>8</v>
      </c>
      <c r="C33" s="8">
        <v>335508207416.15302</v>
      </c>
      <c r="D33" s="82">
        <v>1813220775.05707</v>
      </c>
      <c r="E33" s="8">
        <v>2162068445.5999999</v>
      </c>
      <c r="F33" s="8">
        <f>E33+F26</f>
        <v>30614365463.857929</v>
      </c>
      <c r="G33" s="13">
        <v>1358652945.2400002</v>
      </c>
      <c r="H33" s="13">
        <v>214702694.805455</v>
      </c>
      <c r="I33" s="13">
        <f>H33+I26</f>
        <v>2863439260.9289136</v>
      </c>
      <c r="J33" s="85">
        <f>C37+D37+E37-G37-H37</f>
        <v>357964696228.24634</v>
      </c>
    </row>
    <row r="34" spans="1:10">
      <c r="A34" s="3"/>
      <c r="B34" s="51" t="s">
        <v>9</v>
      </c>
      <c r="C34" s="8">
        <v>5592265366.3671799</v>
      </c>
      <c r="D34" s="83"/>
      <c r="E34" s="8">
        <v>257728.27</v>
      </c>
      <c r="F34" s="8">
        <f>E34+F27</f>
        <v>3523955790.4127841</v>
      </c>
      <c r="G34" s="13">
        <v>9406177.0700000599</v>
      </c>
      <c r="H34" s="13">
        <v>107478806.26000001</v>
      </c>
      <c r="I34" s="13">
        <f t="shared" ref="I34:I36" si="3">H34+I27</f>
        <v>1774320146.99</v>
      </c>
      <c r="J34" s="86"/>
    </row>
    <row r="35" spans="1:10">
      <c r="A35" s="3"/>
      <c r="B35" s="51" t="s">
        <v>10</v>
      </c>
      <c r="C35" s="8">
        <v>816632721.92454195</v>
      </c>
      <c r="D35" s="83"/>
      <c r="E35" s="8">
        <v>2214146.2599999998</v>
      </c>
      <c r="F35" s="8">
        <f>E35+F28</f>
        <v>126334357.08000003</v>
      </c>
      <c r="G35" s="13">
        <v>6206269.2199999997</v>
      </c>
      <c r="H35" s="13">
        <v>1421462.89</v>
      </c>
      <c r="I35" s="13">
        <f t="shared" si="3"/>
        <v>32140516.949999999</v>
      </c>
      <c r="J35" s="86"/>
    </row>
    <row r="36" spans="1:10">
      <c r="A36" s="3"/>
      <c r="B36" s="51" t="s">
        <v>11</v>
      </c>
      <c r="C36" s="9">
        <v>13745102344.66</v>
      </c>
      <c r="D36" s="84"/>
      <c r="E36" s="8">
        <v>58446530.799999997</v>
      </c>
      <c r="F36" s="8">
        <f>E36+F29</f>
        <v>1212388894.1399999</v>
      </c>
      <c r="G36" s="13">
        <v>13655296.310000004</v>
      </c>
      <c r="H36" s="13">
        <v>22195595.050000001</v>
      </c>
      <c r="I36" s="13">
        <f t="shared" si="3"/>
        <v>426994430.13000005</v>
      </c>
      <c r="J36" s="86"/>
    </row>
    <row r="37" spans="1:10" ht="15.75" thickBot="1">
      <c r="A37" s="3"/>
      <c r="B37" s="52" t="s">
        <v>5</v>
      </c>
      <c r="C37" s="53">
        <f>SUM(C33:C36)</f>
        <v>355662207849.10474</v>
      </c>
      <c r="D37" s="53">
        <f>D33</f>
        <v>1813220775.05707</v>
      </c>
      <c r="E37" s="53">
        <f>SUM(E33:E36)</f>
        <v>2222986850.9300003</v>
      </c>
      <c r="F37" s="53">
        <f>SUM(F33:F36)</f>
        <v>35477044505.490715</v>
      </c>
      <c r="G37" s="53">
        <f>SUM(G33:G36)</f>
        <v>1387920687.8400004</v>
      </c>
      <c r="H37" s="53">
        <f>SUM(H33:H36)</f>
        <v>345798559.00545502</v>
      </c>
      <c r="I37" s="53">
        <f>SUM(I33:I36)</f>
        <v>5096894354.9989138</v>
      </c>
      <c r="J37" s="87"/>
    </row>
    <row r="38" spans="1:10" ht="15.75" thickBot="1">
      <c r="F38" s="70"/>
      <c r="J38" s="69"/>
    </row>
    <row r="39" spans="1:10">
      <c r="A39" s="4" t="s">
        <v>20</v>
      </c>
      <c r="B39" s="48" t="s">
        <v>7</v>
      </c>
      <c r="C39" s="49" t="s">
        <v>119</v>
      </c>
      <c r="D39" s="49" t="s">
        <v>0</v>
      </c>
      <c r="E39" s="49" t="s">
        <v>122</v>
      </c>
      <c r="F39" s="49" t="s">
        <v>1</v>
      </c>
      <c r="G39" s="49" t="s">
        <v>2</v>
      </c>
      <c r="H39" s="49" t="s">
        <v>3</v>
      </c>
      <c r="I39" s="49" t="s">
        <v>4</v>
      </c>
      <c r="J39" s="50" t="s">
        <v>119</v>
      </c>
    </row>
    <row r="40" spans="1:10">
      <c r="A40" s="3"/>
      <c r="B40" s="51" t="s">
        <v>8</v>
      </c>
      <c r="C40" s="8">
        <v>337651556610.57983</v>
      </c>
      <c r="D40" s="82">
        <v>1738125607.4738801</v>
      </c>
      <c r="E40" s="8">
        <v>2208600451.8899999</v>
      </c>
      <c r="F40" s="8">
        <f>E40+F33</f>
        <v>32822965915.747929</v>
      </c>
      <c r="G40" s="13">
        <v>2265933318.3400159</v>
      </c>
      <c r="H40" s="13">
        <v>190462746.35906199</v>
      </c>
      <c r="I40" s="13">
        <f>H40+I33</f>
        <v>3053902007.2879758</v>
      </c>
      <c r="J40" s="85">
        <f>C44+D44+E44-G44-H44</f>
        <v>359233970862.771</v>
      </c>
    </row>
    <row r="41" spans="1:10">
      <c r="A41" s="3"/>
      <c r="B41" s="51" t="s">
        <v>9</v>
      </c>
      <c r="C41" s="8">
        <v>5515640105.8303699</v>
      </c>
      <c r="D41" s="83"/>
      <c r="E41" s="8">
        <v>365111.96</v>
      </c>
      <c r="F41" s="8">
        <f>E41+F34</f>
        <v>3524320902.3727841</v>
      </c>
      <c r="G41" s="13">
        <v>6080620.8600000069</v>
      </c>
      <c r="H41" s="13">
        <v>85592572.640000001</v>
      </c>
      <c r="I41" s="13">
        <f t="shared" ref="I41:I43" si="4">H41+I34</f>
        <v>1859912719.6300001</v>
      </c>
      <c r="J41" s="86"/>
    </row>
    <row r="42" spans="1:10">
      <c r="A42" s="3"/>
      <c r="B42" s="51" t="s">
        <v>10</v>
      </c>
      <c r="C42" s="8">
        <v>812318715.43592501</v>
      </c>
      <c r="D42" s="83"/>
      <c r="E42" s="8">
        <v>2254456.7200000002</v>
      </c>
      <c r="F42" s="8">
        <f>E42+F35</f>
        <v>128588813.80000003</v>
      </c>
      <c r="G42" s="13">
        <v>18607211.489999983</v>
      </c>
      <c r="H42" s="13">
        <v>3182677.03</v>
      </c>
      <c r="I42" s="13">
        <f t="shared" si="4"/>
        <v>35323193.979999997</v>
      </c>
      <c r="J42" s="86"/>
    </row>
    <row r="43" spans="1:10">
      <c r="A43" s="3"/>
      <c r="B43" s="51" t="s">
        <v>11</v>
      </c>
      <c r="C43" s="9">
        <v>13985180796.400007</v>
      </c>
      <c r="D43" s="84"/>
      <c r="E43" s="8">
        <v>71972908.269999996</v>
      </c>
      <c r="F43" s="8">
        <f>E43+F36</f>
        <v>1284361802.4099998</v>
      </c>
      <c r="G43" s="13">
        <v>161025426.56999993</v>
      </c>
      <c r="H43" s="13">
        <v>21159328.5</v>
      </c>
      <c r="I43" s="13">
        <f t="shared" si="4"/>
        <v>448153758.63000005</v>
      </c>
      <c r="J43" s="86"/>
    </row>
    <row r="44" spans="1:10" ht="15.75" thickBot="1">
      <c r="A44" s="3"/>
      <c r="B44" s="52" t="s">
        <v>5</v>
      </c>
      <c r="C44" s="53">
        <f>SUM(C40:C43)</f>
        <v>357964696228.24615</v>
      </c>
      <c r="D44" s="53">
        <f>D40</f>
        <v>1738125607.4738801</v>
      </c>
      <c r="E44" s="53">
        <f>SUM(E40:E43)</f>
        <v>2283192928.8399997</v>
      </c>
      <c r="F44" s="53">
        <f>SUM(F40:F43)</f>
        <v>37760237434.330719</v>
      </c>
      <c r="G44" s="53">
        <f>SUM(G40:G43)</f>
        <v>2451646577.2600155</v>
      </c>
      <c r="H44" s="53">
        <f>SUM(H40:H43)</f>
        <v>300397324.52906197</v>
      </c>
      <c r="I44" s="53">
        <f>SUM(I40:I43)</f>
        <v>5397291679.527976</v>
      </c>
      <c r="J44" s="87"/>
    </row>
    <row r="45" spans="1:10" ht="15.75" thickBot="1">
      <c r="F45" s="70"/>
      <c r="J45" s="69"/>
    </row>
    <row r="46" spans="1:10">
      <c r="A46" s="4" t="s">
        <v>21</v>
      </c>
      <c r="B46" s="48" t="s">
        <v>7</v>
      </c>
      <c r="C46" s="49" t="s">
        <v>119</v>
      </c>
      <c r="D46" s="49" t="s">
        <v>0</v>
      </c>
      <c r="E46" s="49" t="s">
        <v>124</v>
      </c>
      <c r="F46" s="49" t="s">
        <v>1</v>
      </c>
      <c r="G46" s="49" t="s">
        <v>2</v>
      </c>
      <c r="H46" s="49" t="s">
        <v>3</v>
      </c>
      <c r="I46" s="49" t="s">
        <v>4</v>
      </c>
      <c r="J46" s="50" t="s">
        <v>119</v>
      </c>
    </row>
    <row r="47" spans="1:10">
      <c r="A47" s="3"/>
      <c r="B47" s="51" t="s">
        <v>8</v>
      </c>
      <c r="C47" s="8">
        <v>339021370803.57098</v>
      </c>
      <c r="D47" s="82">
        <v>1807528449.8183</v>
      </c>
      <c r="E47" s="8">
        <v>3846068386.3200002</v>
      </c>
      <c r="F47" s="8">
        <f>E47+F40</f>
        <v>36669034302.067932</v>
      </c>
      <c r="G47" s="13">
        <v>1228808151.2900009</v>
      </c>
      <c r="H47" s="13">
        <v>190328599.67186001</v>
      </c>
      <c r="I47" s="13">
        <f>H47+I40</f>
        <v>3244230606.959836</v>
      </c>
      <c r="J47" s="85">
        <f>C51+D51+E51-G51-H51</f>
        <v>363371023520.01666</v>
      </c>
    </row>
    <row r="48" spans="1:10">
      <c r="A48" s="3"/>
      <c r="B48" s="51" t="s">
        <v>9</v>
      </c>
      <c r="C48" s="8">
        <v>5463635636.2957497</v>
      </c>
      <c r="D48" s="83"/>
      <c r="E48" s="8">
        <v>363589.93</v>
      </c>
      <c r="F48" s="8">
        <f>E48+F41</f>
        <v>3524684492.302784</v>
      </c>
      <c r="G48" s="13">
        <v>3764720.939999999</v>
      </c>
      <c r="H48" s="13">
        <v>82894351.680000007</v>
      </c>
      <c r="I48" s="13">
        <f t="shared" ref="I48:I50" si="5">H48+I41</f>
        <v>1942807071.3100002</v>
      </c>
      <c r="J48" s="86"/>
    </row>
    <row r="49" spans="1:11">
      <c r="A49" s="3"/>
      <c r="B49" s="51" t="s">
        <v>10</v>
      </c>
      <c r="C49" s="8">
        <v>798187158.76999998</v>
      </c>
      <c r="D49" s="83"/>
      <c r="E49" s="8">
        <v>4797857.2300000004</v>
      </c>
      <c r="F49" s="8">
        <f>E49+F42</f>
        <v>133386671.03000003</v>
      </c>
      <c r="G49" s="13">
        <v>4057708.49</v>
      </c>
      <c r="H49" s="13">
        <v>1386610.97</v>
      </c>
      <c r="I49" s="13">
        <f t="shared" si="5"/>
        <v>36709804.949999996</v>
      </c>
      <c r="J49" s="86"/>
    </row>
    <row r="50" spans="1:11">
      <c r="A50" s="3"/>
      <c r="B50" s="51" t="s">
        <v>11</v>
      </c>
      <c r="C50" s="9">
        <v>13950777264.133499</v>
      </c>
      <c r="D50" s="84"/>
      <c r="E50" s="8">
        <v>45526507.32</v>
      </c>
      <c r="F50" s="8">
        <f>E50+F43</f>
        <v>1329888309.7299998</v>
      </c>
      <c r="G50" s="13">
        <v>35105255.68</v>
      </c>
      <c r="H50" s="13">
        <v>20886734.649999999</v>
      </c>
      <c r="I50" s="13">
        <f t="shared" si="5"/>
        <v>469040493.28000003</v>
      </c>
      <c r="J50" s="86"/>
    </row>
    <row r="51" spans="1:11" ht="15.75" thickBot="1">
      <c r="A51" s="3"/>
      <c r="B51" s="52" t="s">
        <v>5</v>
      </c>
      <c r="C51" s="53">
        <f>SUM(C47:C50)</f>
        <v>359233970862.77026</v>
      </c>
      <c r="D51" s="53">
        <f>D47</f>
        <v>1807528449.8183</v>
      </c>
      <c r="E51" s="53">
        <f>SUM(E47:E50)</f>
        <v>3896756340.8000002</v>
      </c>
      <c r="F51" s="53">
        <f>SUM(F47:F50)</f>
        <v>41656993775.130714</v>
      </c>
      <c r="G51" s="53">
        <f>SUM(G47:G50)</f>
        <v>1271735836.400001</v>
      </c>
      <c r="H51" s="53">
        <f>SUM(H47:H50)</f>
        <v>295496296.97186005</v>
      </c>
      <c r="I51" s="53">
        <f>SUM(I47:I50)</f>
        <v>5692787976.499836</v>
      </c>
      <c r="J51" s="87"/>
    </row>
    <row r="52" spans="1:11" ht="15.75" thickBot="1">
      <c r="F52" s="70"/>
      <c r="G52" s="21"/>
      <c r="H52" s="70"/>
      <c r="J52" s="69"/>
      <c r="K52" s="21"/>
    </row>
    <row r="53" spans="1:11">
      <c r="A53" s="4" t="s">
        <v>22</v>
      </c>
      <c r="B53" s="48" t="s">
        <v>7</v>
      </c>
      <c r="C53" s="49" t="s">
        <v>119</v>
      </c>
      <c r="D53" s="49" t="s">
        <v>0</v>
      </c>
      <c r="E53" s="49" t="s">
        <v>125</v>
      </c>
      <c r="F53" s="49" t="s">
        <v>1</v>
      </c>
      <c r="G53" s="49" t="s">
        <v>2</v>
      </c>
      <c r="H53" s="49" t="s">
        <v>3</v>
      </c>
      <c r="I53" s="49" t="s">
        <v>4</v>
      </c>
      <c r="J53" s="50" t="s">
        <v>119</v>
      </c>
      <c r="K53" s="21"/>
    </row>
    <row r="54" spans="1:11">
      <c r="A54" s="3"/>
      <c r="B54" s="51" t="s">
        <v>8</v>
      </c>
      <c r="C54" s="8">
        <v>342993103832.27197</v>
      </c>
      <c r="D54" s="82">
        <v>1813710973.1698</v>
      </c>
      <c r="E54" s="8">
        <v>1573024545.19554</v>
      </c>
      <c r="F54" s="8">
        <f>E54+F47</f>
        <v>38242058847.263474</v>
      </c>
      <c r="G54" s="13">
        <v>1429413130.2100575</v>
      </c>
      <c r="H54" s="13">
        <v>188373716.99378699</v>
      </c>
      <c r="I54" s="13">
        <f>H54+I47</f>
        <v>3432604323.9536228</v>
      </c>
      <c r="J54" s="85">
        <f>C58+D58+E58-G58-H58</f>
        <v>364958217823.57721</v>
      </c>
      <c r="K54" s="21"/>
    </row>
    <row r="55" spans="1:11">
      <c r="A55" s="3"/>
      <c r="B55" s="51" t="s">
        <v>9</v>
      </c>
      <c r="C55" s="8">
        <v>5414690019.3641901</v>
      </c>
      <c r="D55" s="83"/>
      <c r="E55" s="8">
        <v>919759.77</v>
      </c>
      <c r="F55" s="8">
        <f>E55+F48</f>
        <v>3525604252.0727839</v>
      </c>
      <c r="G55" s="13">
        <v>4059545.5200000233</v>
      </c>
      <c r="H55" s="13">
        <v>84815413.069999993</v>
      </c>
      <c r="I55" s="13">
        <f t="shared" ref="I55:I57" si="6">H55+I48</f>
        <v>2027622484.3800001</v>
      </c>
      <c r="J55" s="86"/>
      <c r="K55" s="21"/>
    </row>
    <row r="56" spans="1:11">
      <c r="A56" s="3"/>
      <c r="B56" s="51" t="s">
        <v>10</v>
      </c>
      <c r="C56" s="8">
        <v>801160425.14999998</v>
      </c>
      <c r="D56" s="83"/>
      <c r="E56" s="8">
        <v>13345733.619999999</v>
      </c>
      <c r="F56" s="8">
        <f>E56+F49</f>
        <v>146732404.65000004</v>
      </c>
      <c r="G56" s="13">
        <v>5363611.68</v>
      </c>
      <c r="H56" s="13">
        <v>2468645.7599999998</v>
      </c>
      <c r="I56" s="13">
        <f t="shared" si="6"/>
        <v>39178450.709999993</v>
      </c>
      <c r="J56" s="86"/>
      <c r="K56" s="21"/>
    </row>
    <row r="57" spans="1:11">
      <c r="A57" s="3"/>
      <c r="B57" s="51" t="s">
        <v>11</v>
      </c>
      <c r="C57" s="9">
        <v>14162069243.2295</v>
      </c>
      <c r="D57" s="84"/>
      <c r="E57" s="8">
        <v>49275567.350000001</v>
      </c>
      <c r="F57" s="8">
        <f>E57+F50</f>
        <v>1379163877.0799997</v>
      </c>
      <c r="G57" s="13">
        <v>127799592.65000004</v>
      </c>
      <c r="H57" s="13">
        <v>20788619.66</v>
      </c>
      <c r="I57" s="13">
        <f t="shared" si="6"/>
        <v>489829112.94000006</v>
      </c>
      <c r="J57" s="86"/>
      <c r="K57" s="21"/>
    </row>
    <row r="58" spans="1:11" ht="15.75" thickBot="1">
      <c r="A58" s="3"/>
      <c r="B58" s="52" t="s">
        <v>5</v>
      </c>
      <c r="C58" s="53">
        <f>SUM(C54:C57)</f>
        <v>363371023520.01569</v>
      </c>
      <c r="D58" s="53">
        <f>D54</f>
        <v>1813710973.1698</v>
      </c>
      <c r="E58" s="53">
        <f>SUM(E54:E57)</f>
        <v>1636565605.9355397</v>
      </c>
      <c r="F58" s="53">
        <f>SUM(F54:F57)</f>
        <v>43293559381.066261</v>
      </c>
      <c r="G58" s="53">
        <f>SUM(G54:G57)</f>
        <v>1566635880.0600576</v>
      </c>
      <c r="H58" s="53">
        <f>SUM(H54:H57)</f>
        <v>296446395.483787</v>
      </c>
      <c r="I58" s="53">
        <f>SUM(I54:I57)</f>
        <v>5989234371.9836235</v>
      </c>
      <c r="J58" s="87"/>
      <c r="K58" s="21"/>
    </row>
    <row r="59" spans="1:11" ht="15.75" thickBot="1"/>
    <row r="60" spans="1:11">
      <c r="A60" s="4" t="s">
        <v>23</v>
      </c>
      <c r="B60" s="48" t="s">
        <v>7</v>
      </c>
      <c r="C60" s="49" t="s">
        <v>119</v>
      </c>
      <c r="D60" s="49" t="s">
        <v>0</v>
      </c>
      <c r="E60" s="49" t="s">
        <v>127</v>
      </c>
      <c r="F60" s="49" t="s">
        <v>1</v>
      </c>
      <c r="G60" s="49" t="s">
        <v>2</v>
      </c>
      <c r="H60" s="49" t="s">
        <v>3</v>
      </c>
      <c r="I60" s="49" t="s">
        <v>4</v>
      </c>
      <c r="J60" s="50" t="s">
        <v>119</v>
      </c>
    </row>
    <row r="61" spans="1:11">
      <c r="B61" s="51" t="s">
        <v>8</v>
      </c>
      <c r="C61" s="8">
        <v>344547035559.66101</v>
      </c>
      <c r="D61" s="82">
        <v>1950093862.53</v>
      </c>
      <c r="E61" s="8">
        <v>3891879821.3299994</v>
      </c>
      <c r="F61" s="8">
        <f>E61+F54</f>
        <v>42133938668.593475</v>
      </c>
      <c r="G61" s="13">
        <v>1126557820.8301475</v>
      </c>
      <c r="H61" s="13">
        <v>204690190.00211978</v>
      </c>
      <c r="I61" s="13">
        <f>H61+I54</f>
        <v>3637294513.9557428</v>
      </c>
      <c r="J61" s="85">
        <f>C65+D65+E65-G65-H65</f>
        <v>369379515562.51978</v>
      </c>
    </row>
    <row r="62" spans="1:11">
      <c r="B62" s="51" t="s">
        <v>9</v>
      </c>
      <c r="C62" s="8">
        <v>5365084195.4238186</v>
      </c>
      <c r="D62" s="83"/>
      <c r="E62" s="8">
        <v>92192.589999999982</v>
      </c>
      <c r="F62" s="8">
        <f>E62+F55</f>
        <v>3525696444.6627841</v>
      </c>
      <c r="G62" s="13">
        <v>2843180.7999999961</v>
      </c>
      <c r="H62" s="13">
        <v>71938550.450000003</v>
      </c>
      <c r="I62" s="13">
        <f t="shared" ref="I62:I64" si="7">H62+I55</f>
        <v>2099561034.8300002</v>
      </c>
      <c r="J62" s="86"/>
    </row>
    <row r="63" spans="1:11">
      <c r="B63" s="51" t="s">
        <v>10</v>
      </c>
      <c r="C63" s="8">
        <v>810471742.58000004</v>
      </c>
      <c r="D63" s="83"/>
      <c r="E63" s="8">
        <v>13936635.300000003</v>
      </c>
      <c r="F63" s="8">
        <f>E63+F56</f>
        <v>160669039.95000005</v>
      </c>
      <c r="G63" s="13">
        <v>3712843.39</v>
      </c>
      <c r="H63" s="13">
        <v>1594761.8099999998</v>
      </c>
      <c r="I63" s="13">
        <f t="shared" si="7"/>
        <v>40773212.519999996</v>
      </c>
      <c r="J63" s="86"/>
    </row>
    <row r="64" spans="1:11">
      <c r="B64" s="51" t="s">
        <v>11</v>
      </c>
      <c r="C64" s="9">
        <v>14235626325.917053</v>
      </c>
      <c r="D64" s="84"/>
      <c r="E64" s="8">
        <v>83475070.070001125</v>
      </c>
      <c r="F64" s="8">
        <f>E64+F57</f>
        <v>1462638947.1500008</v>
      </c>
      <c r="G64" s="13">
        <v>64073426.909852743</v>
      </c>
      <c r="H64" s="13">
        <v>42769068.690000057</v>
      </c>
      <c r="I64" s="13">
        <f t="shared" si="7"/>
        <v>532598181.63000011</v>
      </c>
      <c r="J64" s="86"/>
    </row>
    <row r="65" spans="1:10" ht="15.75" thickBot="1">
      <c r="B65" s="52" t="s">
        <v>5</v>
      </c>
      <c r="C65" s="53">
        <f>SUM(C61:C64)</f>
        <v>364958217823.58191</v>
      </c>
      <c r="D65" s="53">
        <f>D61</f>
        <v>1950093862.53</v>
      </c>
      <c r="E65" s="53">
        <f>SUM(E61:E64)</f>
        <v>3989383719.2900009</v>
      </c>
      <c r="F65" s="53">
        <f>SUM(F61:F64)</f>
        <v>47282943100.356255</v>
      </c>
      <c r="G65" s="53">
        <f>SUM(G61:G64)</f>
        <v>1197187271.9300003</v>
      </c>
      <c r="H65" s="53">
        <f>SUM(H61:H64)</f>
        <v>320992570.95211983</v>
      </c>
      <c r="I65" s="53">
        <f>SUM(I61:I64)</f>
        <v>6310226942.9357433</v>
      </c>
      <c r="J65" s="87"/>
    </row>
    <row r="66" spans="1:10" ht="15.75" thickBot="1"/>
    <row r="67" spans="1:10">
      <c r="A67" s="4" t="s">
        <v>24</v>
      </c>
      <c r="B67" s="48" t="s">
        <v>7</v>
      </c>
      <c r="C67" s="49" t="s">
        <v>119</v>
      </c>
      <c r="D67" s="49" t="s">
        <v>0</v>
      </c>
      <c r="E67" s="49" t="s">
        <v>126</v>
      </c>
      <c r="F67" s="49" t="s">
        <v>1</v>
      </c>
      <c r="G67" s="49" t="s">
        <v>2</v>
      </c>
      <c r="H67" s="49" t="s">
        <v>3</v>
      </c>
      <c r="I67" s="49" t="s">
        <v>4</v>
      </c>
      <c r="J67" s="50" t="s">
        <v>119</v>
      </c>
    </row>
    <row r="68" spans="1:10">
      <c r="B68" s="51" t="s">
        <v>8</v>
      </c>
      <c r="C68" s="8">
        <v>349035263623.30438</v>
      </c>
      <c r="D68" s="82">
        <v>1762568940.1094971</v>
      </c>
      <c r="E68" s="8">
        <v>1712028362.1400001</v>
      </c>
      <c r="F68" s="8">
        <f>E68+F61</f>
        <v>43845967030.733475</v>
      </c>
      <c r="G68" s="13">
        <v>1171527682.3499999</v>
      </c>
      <c r="H68" s="13">
        <v>178538452.38670349</v>
      </c>
      <c r="I68" s="13">
        <f>H68+I61</f>
        <v>3815832966.3424463</v>
      </c>
      <c r="J68" s="85">
        <f>C72+D72+E72-G72-H72</f>
        <v>371584377794.34045</v>
      </c>
    </row>
    <row r="69" spans="1:10">
      <c r="B69" s="51" t="s">
        <v>9</v>
      </c>
      <c r="C69" s="8">
        <v>5331912329.1304684</v>
      </c>
      <c r="D69" s="83"/>
      <c r="E69" s="8">
        <v>433366.18999999994</v>
      </c>
      <c r="F69" s="8">
        <f>E69+F62</f>
        <v>3526129810.8527842</v>
      </c>
      <c r="G69" s="13">
        <v>5511646.4000000004</v>
      </c>
      <c r="H69" s="13">
        <v>63093073.880000003</v>
      </c>
      <c r="I69" s="13">
        <f t="shared" ref="I69:I71" si="8">H69+I62</f>
        <v>2162654108.71</v>
      </c>
      <c r="J69" s="86"/>
    </row>
    <row r="70" spans="1:10">
      <c r="B70" s="51" t="s">
        <v>10</v>
      </c>
      <c r="C70" s="8">
        <v>823138642.7228415</v>
      </c>
      <c r="D70" s="83"/>
      <c r="E70" s="8">
        <v>1883722.04</v>
      </c>
      <c r="F70" s="8">
        <f>E70+F63</f>
        <v>162552761.99000004</v>
      </c>
      <c r="G70" s="13">
        <v>1920699.0699999998</v>
      </c>
      <c r="H70" s="13">
        <v>1646780.8499999999</v>
      </c>
      <c r="I70" s="13">
        <f t="shared" si="8"/>
        <v>42419993.369999997</v>
      </c>
      <c r="J70" s="86"/>
    </row>
    <row r="71" spans="1:10">
      <c r="B71" s="51" t="s">
        <v>11</v>
      </c>
      <c r="C71" s="9">
        <v>14189200967.359991</v>
      </c>
      <c r="D71" s="84"/>
      <c r="E71" s="8">
        <v>198625033.68000001</v>
      </c>
      <c r="F71" s="8">
        <f>E71+F64</f>
        <v>1661263980.8300009</v>
      </c>
      <c r="G71" s="13">
        <v>14695029.489999998</v>
      </c>
      <c r="H71" s="13">
        <v>33743827.910000011</v>
      </c>
      <c r="I71" s="13">
        <f t="shared" si="8"/>
        <v>566342009.54000008</v>
      </c>
      <c r="J71" s="86"/>
    </row>
    <row r="72" spans="1:10" ht="15.75" thickBot="1">
      <c r="B72" s="52" t="s">
        <v>5</v>
      </c>
      <c r="C72" s="53">
        <f>SUM(C68:C71)</f>
        <v>369379515562.5177</v>
      </c>
      <c r="D72" s="53">
        <f>D68</f>
        <v>1762568940.1094971</v>
      </c>
      <c r="E72" s="53">
        <f>SUM(E68:E71)</f>
        <v>1912970484.0500002</v>
      </c>
      <c r="F72" s="53">
        <f>SUM(F68:F71)</f>
        <v>49195913584.406258</v>
      </c>
      <c r="G72" s="53">
        <f>SUM(G68:G71)</f>
        <v>1193655057.3099999</v>
      </c>
      <c r="H72" s="53">
        <f>SUM(H68:H71)</f>
        <v>277022135.02670348</v>
      </c>
      <c r="I72" s="53">
        <f>SUM(I68:I71)</f>
        <v>6587249077.9624462</v>
      </c>
      <c r="J72" s="87"/>
    </row>
    <row r="73" spans="1:10" ht="15.75" thickBot="1"/>
    <row r="74" spans="1:10">
      <c r="A74" s="4" t="s">
        <v>25</v>
      </c>
      <c r="B74" s="48" t="s">
        <v>7</v>
      </c>
      <c r="C74" s="49" t="s">
        <v>119</v>
      </c>
      <c r="D74" s="49" t="s">
        <v>0</v>
      </c>
      <c r="E74" s="49" t="s">
        <v>128</v>
      </c>
      <c r="F74" s="49" t="s">
        <v>1</v>
      </c>
      <c r="G74" s="49" t="s">
        <v>2</v>
      </c>
      <c r="H74" s="49" t="s">
        <v>3</v>
      </c>
      <c r="I74" s="49" t="s">
        <v>4</v>
      </c>
      <c r="J74" s="50" t="s">
        <v>119</v>
      </c>
    </row>
    <row r="75" spans="1:10">
      <c r="B75" s="51" t="s">
        <v>8</v>
      </c>
      <c r="C75" s="8">
        <v>351094835009.69</v>
      </c>
      <c r="D75" s="82">
        <v>1759401630.0895996</v>
      </c>
      <c r="E75" s="8">
        <v>1504861080.4100001</v>
      </c>
      <c r="F75" s="8">
        <f>E75+F68</f>
        <v>45350828111.143478</v>
      </c>
      <c r="G75" s="13">
        <v>680694514.46999955</v>
      </c>
      <c r="H75" s="13">
        <v>190298886.435</v>
      </c>
      <c r="I75" s="13">
        <f>H75+I68</f>
        <v>4006131852.7774463</v>
      </c>
      <c r="J75" s="85">
        <f>C79+D79+E79-G79-H79</f>
        <v>374244700811.03162</v>
      </c>
    </row>
    <row r="76" spans="1:10">
      <c r="B76" s="51" t="s">
        <v>9</v>
      </c>
      <c r="C76" s="8">
        <v>5303703828.6700001</v>
      </c>
      <c r="D76" s="83"/>
      <c r="E76" s="8">
        <v>31653880.900000002</v>
      </c>
      <c r="F76" s="8">
        <f>E76+F69</f>
        <v>3557783691.7527843</v>
      </c>
      <c r="G76" s="13">
        <v>2354179.3299999987</v>
      </c>
      <c r="H76" s="13">
        <v>56499071.030000001</v>
      </c>
      <c r="I76" s="13">
        <f t="shared" ref="I76:I78" si="9">H76+I69</f>
        <v>2219153179.7400002</v>
      </c>
      <c r="J76" s="86"/>
    </row>
    <row r="77" spans="1:10">
      <c r="B77" s="51" t="s">
        <v>10</v>
      </c>
      <c r="C77" s="8">
        <v>830115433.6499989</v>
      </c>
      <c r="D77" s="83"/>
      <c r="E77" s="8">
        <v>2372306.7499999995</v>
      </c>
      <c r="F77" s="8">
        <f>E77+F70</f>
        <v>164925068.74000004</v>
      </c>
      <c r="G77" s="13">
        <v>1695574.08</v>
      </c>
      <c r="H77" s="13">
        <v>978175.68</v>
      </c>
      <c r="I77" s="13">
        <f t="shared" si="9"/>
        <v>43398169.049999997</v>
      </c>
      <c r="J77" s="86"/>
    </row>
    <row r="78" spans="1:10">
      <c r="B78" s="51" t="s">
        <v>11</v>
      </c>
      <c r="C78" s="9">
        <v>14355723522.327</v>
      </c>
      <c r="D78" s="84"/>
      <c r="E78" s="8">
        <v>375132880.53999996</v>
      </c>
      <c r="F78" s="8">
        <f>E78+F71</f>
        <v>2036396861.3700008</v>
      </c>
      <c r="G78" s="13">
        <v>59354419.389999993</v>
      </c>
      <c r="H78" s="13">
        <v>21223941.579999998</v>
      </c>
      <c r="I78" s="13">
        <f t="shared" si="9"/>
        <v>587565951.12000012</v>
      </c>
      <c r="J78" s="86"/>
    </row>
    <row r="79" spans="1:10" ht="15.75" thickBot="1">
      <c r="B79" s="52" t="s">
        <v>5</v>
      </c>
      <c r="C79" s="53">
        <f>SUM(C75:C78)</f>
        <v>371584377794.33704</v>
      </c>
      <c r="D79" s="53">
        <f>D75</f>
        <v>1759401630.0895996</v>
      </c>
      <c r="E79" s="53">
        <f>SUM(E75:E78)</f>
        <v>1914020148.6000001</v>
      </c>
      <c r="F79" s="53">
        <f>SUM(F75:F78)</f>
        <v>51109933733.006264</v>
      </c>
      <c r="G79" s="53">
        <f>SUM(G75:G78)</f>
        <v>744098687.26999962</v>
      </c>
      <c r="H79" s="53">
        <f>SUM(H75:H78)</f>
        <v>269000074.72500002</v>
      </c>
      <c r="I79" s="53">
        <f>SUM(I75:I78)</f>
        <v>6856249152.6874466</v>
      </c>
      <c r="J79" s="87"/>
    </row>
    <row r="80" spans="1:10" ht="15.75" thickBot="1"/>
    <row r="81" spans="1:10">
      <c r="A81" s="4" t="s">
        <v>26</v>
      </c>
      <c r="B81" s="48" t="s">
        <v>7</v>
      </c>
      <c r="C81" s="49" t="s">
        <v>119</v>
      </c>
      <c r="D81" s="49" t="s">
        <v>0</v>
      </c>
      <c r="E81" s="49" t="s">
        <v>129</v>
      </c>
      <c r="F81" s="49" t="s">
        <v>1</v>
      </c>
      <c r="G81" s="49" t="s">
        <v>2</v>
      </c>
      <c r="H81" s="49" t="s">
        <v>3</v>
      </c>
      <c r="I81" s="49" t="s">
        <v>4</v>
      </c>
      <c r="J81" s="50" t="s">
        <v>119</v>
      </c>
    </row>
    <row r="82" spans="1:10">
      <c r="B82" s="51" t="s">
        <v>8</v>
      </c>
      <c r="C82" s="8">
        <v>353305701777.60229</v>
      </c>
      <c r="D82" s="82">
        <v>2152616795.8273902</v>
      </c>
      <c r="E82" s="8">
        <v>1481950314.6600001</v>
      </c>
      <c r="F82" s="8">
        <f>E82+F75</f>
        <v>46832778425.803482</v>
      </c>
      <c r="G82" s="13">
        <v>2031511634.9500723</v>
      </c>
      <c r="H82" s="13">
        <v>174777178.31377488</v>
      </c>
      <c r="I82" s="13">
        <f>H82+I75</f>
        <v>4180909031.0912213</v>
      </c>
      <c r="J82" s="85">
        <f>C86+D86+E86-G86-H86</f>
        <v>375315434057.4455</v>
      </c>
    </row>
    <row r="83" spans="1:10">
      <c r="B83" s="51" t="s">
        <v>9</v>
      </c>
      <c r="C83" s="8">
        <v>5312516872.719698</v>
      </c>
      <c r="D83" s="83"/>
      <c r="E83" s="8">
        <v>1386331.59</v>
      </c>
      <c r="F83" s="8">
        <f>E83+F76</f>
        <v>3559170023.3427844</v>
      </c>
      <c r="G83" s="13">
        <v>112326067.1700007</v>
      </c>
      <c r="H83" s="13">
        <v>63864062.549999997</v>
      </c>
      <c r="I83" s="13">
        <f t="shared" ref="I83:I85" si="10">H83+I76</f>
        <v>2283017242.2900004</v>
      </c>
      <c r="J83" s="86"/>
    </row>
    <row r="84" spans="1:10">
      <c r="B84" s="51" t="s">
        <v>10</v>
      </c>
      <c r="C84" s="8">
        <v>833478949.9200002</v>
      </c>
      <c r="D84" s="83"/>
      <c r="E84" s="8">
        <v>10161258.899999999</v>
      </c>
      <c r="F84" s="8">
        <f>E84+F77</f>
        <v>175086327.64000005</v>
      </c>
      <c r="G84" s="13">
        <v>11518689.919999994</v>
      </c>
      <c r="H84" s="13">
        <v>1156352.5499999998</v>
      </c>
      <c r="I84" s="13">
        <f t="shared" si="10"/>
        <v>44554521.599999994</v>
      </c>
      <c r="J84" s="86"/>
    </row>
    <row r="85" spans="1:10">
      <c r="B85" s="51" t="s">
        <v>11</v>
      </c>
      <c r="C85" s="9">
        <v>14793003210.790007</v>
      </c>
      <c r="D85" s="84"/>
      <c r="E85" s="8">
        <v>38634923.160000004</v>
      </c>
      <c r="F85" s="8">
        <f>E85+F78</f>
        <v>2075031784.5300009</v>
      </c>
      <c r="G85" s="13">
        <v>207039867.18000048</v>
      </c>
      <c r="H85" s="13">
        <v>11822525.09</v>
      </c>
      <c r="I85" s="13">
        <f t="shared" si="10"/>
        <v>599388476.21000016</v>
      </c>
      <c r="J85" s="86"/>
    </row>
    <row r="86" spans="1:10" ht="15.75" thickBot="1">
      <c r="B86" s="52" t="s">
        <v>5</v>
      </c>
      <c r="C86" s="53">
        <f>SUM(C82:C85)</f>
        <v>374244700811.03198</v>
      </c>
      <c r="D86" s="53">
        <f>D82</f>
        <v>2152616795.8273902</v>
      </c>
      <c r="E86" s="53">
        <f>SUM(E82:E85)</f>
        <v>1532132828.3100002</v>
      </c>
      <c r="F86" s="53">
        <f>SUM(F82:F85)</f>
        <v>52642066561.316261</v>
      </c>
      <c r="G86" s="53">
        <f>SUM(G82:G85)</f>
        <v>2362396259.2200732</v>
      </c>
      <c r="H86" s="53">
        <f>SUM(H82:H85)</f>
        <v>251620118.50377491</v>
      </c>
      <c r="I86" s="53">
        <f>SUM(I82:I85)</f>
        <v>7107869271.1912222</v>
      </c>
      <c r="J86" s="87"/>
    </row>
  </sheetData>
  <mergeCells count="24">
    <mergeCell ref="D47:D50"/>
    <mergeCell ref="J47:J51"/>
    <mergeCell ref="D75:D78"/>
    <mergeCell ref="J75:J79"/>
    <mergeCell ref="D68:D71"/>
    <mergeCell ref="J68:J72"/>
    <mergeCell ref="D61:D64"/>
    <mergeCell ref="J61:J65"/>
    <mergeCell ref="D82:D85"/>
    <mergeCell ref="J82:J86"/>
    <mergeCell ref="D40:D43"/>
    <mergeCell ref="J40:J44"/>
    <mergeCell ref="D5:D8"/>
    <mergeCell ref="J5:J9"/>
    <mergeCell ref="D12:D15"/>
    <mergeCell ref="J12:J16"/>
    <mergeCell ref="D33:D36"/>
    <mergeCell ref="J33:J37"/>
    <mergeCell ref="D26:D29"/>
    <mergeCell ref="J26:J30"/>
    <mergeCell ref="D19:D22"/>
    <mergeCell ref="J19:J23"/>
    <mergeCell ref="D54:D57"/>
    <mergeCell ref="J54:J5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D7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3"/>
  <sheetViews>
    <sheetView showGridLines="0" zoomScale="93" zoomScaleNormal="93" workbookViewId="0"/>
  </sheetViews>
  <sheetFormatPr defaultRowHeight="15"/>
  <cols>
    <col min="1" max="1" width="5.42578125" customWidth="1"/>
    <col min="2" max="2" width="23.140625" customWidth="1"/>
    <col min="3" max="3" width="23.28515625" bestFit="1" customWidth="1"/>
    <col min="4" max="4" width="21" customWidth="1"/>
    <col min="5" max="5" width="21.85546875" customWidth="1"/>
    <col min="6" max="6" width="21.28515625" customWidth="1"/>
    <col min="7" max="7" width="21.7109375" customWidth="1"/>
    <col min="8" max="8" width="22.140625" customWidth="1"/>
    <col min="9" max="9" width="20.7109375" bestFit="1" customWidth="1"/>
    <col min="10" max="10" width="23" bestFit="1" customWidth="1"/>
    <col min="11" max="11" width="12.5703125" bestFit="1" customWidth="1"/>
    <col min="12" max="12" width="12.85546875" bestFit="1" customWidth="1"/>
  </cols>
  <sheetData>
    <row r="1" spans="1:11" ht="17.25" customHeight="1"/>
    <row r="2" spans="1:11" ht="21">
      <c r="A2" s="3"/>
      <c r="B2" s="12" t="s">
        <v>12</v>
      </c>
      <c r="C2" s="6"/>
      <c r="D2" s="6"/>
      <c r="E2" s="6"/>
      <c r="F2" s="5"/>
      <c r="G2" s="14"/>
      <c r="H2" s="17"/>
      <c r="I2" s="18"/>
      <c r="J2" s="19"/>
      <c r="K2" s="3"/>
    </row>
    <row r="3" spans="1:11" ht="15.75" thickBot="1">
      <c r="A3" s="3"/>
      <c r="B3" s="3"/>
      <c r="C3" s="5"/>
      <c r="D3" s="5"/>
      <c r="E3" s="6"/>
      <c r="F3" s="6"/>
      <c r="G3" s="15"/>
      <c r="H3" s="6"/>
      <c r="I3" s="6"/>
      <c r="J3" s="6"/>
      <c r="K3" s="3"/>
    </row>
    <row r="4" spans="1:11">
      <c r="A4" s="4" t="s">
        <v>6</v>
      </c>
      <c r="B4" s="48" t="s">
        <v>7</v>
      </c>
      <c r="C4" s="49" t="s">
        <v>91</v>
      </c>
      <c r="D4" s="49" t="s">
        <v>0</v>
      </c>
      <c r="E4" s="49" t="s">
        <v>103</v>
      </c>
      <c r="F4" s="49" t="s">
        <v>1</v>
      </c>
      <c r="G4" s="49" t="s">
        <v>2</v>
      </c>
      <c r="H4" s="49" t="s">
        <v>3</v>
      </c>
      <c r="I4" s="49" t="s">
        <v>4</v>
      </c>
      <c r="J4" s="50" t="s">
        <v>104</v>
      </c>
      <c r="K4" s="4"/>
    </row>
    <row r="5" spans="1:11">
      <c r="A5" s="3"/>
      <c r="B5" s="51" t="s">
        <v>8</v>
      </c>
      <c r="C5" s="8">
        <v>319432854112.66998</v>
      </c>
      <c r="D5" s="82">
        <v>943665674.03973401</v>
      </c>
      <c r="E5" s="8">
        <v>869486088.05999994</v>
      </c>
      <c r="F5" s="8">
        <v>869486088.05999994</v>
      </c>
      <c r="G5" s="20">
        <v>1103372237.2500002</v>
      </c>
      <c r="H5" s="13">
        <v>160071961.85862505</v>
      </c>
      <c r="I5" s="13">
        <v>160071961.85862505</v>
      </c>
      <c r="J5" s="85">
        <v>337350097674.05109</v>
      </c>
      <c r="K5" s="3"/>
    </row>
    <row r="6" spans="1:11">
      <c r="A6" s="3"/>
      <c r="B6" s="51" t="s">
        <v>9</v>
      </c>
      <c r="C6" s="8">
        <v>5582126330.7700005</v>
      </c>
      <c r="D6" s="83"/>
      <c r="E6" s="8">
        <v>4426852.8899999997</v>
      </c>
      <c r="F6" s="8">
        <v>4426852.8899999997</v>
      </c>
      <c r="G6" s="20">
        <v>4046678.1299999971</v>
      </c>
      <c r="H6" s="13">
        <v>51421398.579999998</v>
      </c>
      <c r="I6" s="13">
        <v>51421398.579999998</v>
      </c>
      <c r="J6" s="86"/>
      <c r="K6" s="3"/>
    </row>
    <row r="7" spans="1:11">
      <c r="A7" s="3"/>
      <c r="B7" s="51" t="s">
        <v>10</v>
      </c>
      <c r="C7" s="8">
        <v>787406780.89999998</v>
      </c>
      <c r="D7" s="83"/>
      <c r="E7" s="8">
        <v>3458900.04</v>
      </c>
      <c r="F7" s="8">
        <v>3458900.04</v>
      </c>
      <c r="G7" s="20">
        <v>3388267.78</v>
      </c>
      <c r="H7" s="13">
        <v>3115732.9400000004</v>
      </c>
      <c r="I7" s="13">
        <v>3115732.9400000004</v>
      </c>
      <c r="J7" s="86"/>
      <c r="K7" s="3"/>
    </row>
    <row r="8" spans="1:11">
      <c r="A8" s="3"/>
      <c r="B8" s="51" t="s">
        <v>11</v>
      </c>
      <c r="C8" s="9">
        <v>10972903536.379999</v>
      </c>
      <c r="D8" s="84"/>
      <c r="E8" s="8">
        <v>102072419.73999999</v>
      </c>
      <c r="F8" s="8">
        <v>102072419.73999999</v>
      </c>
      <c r="G8" s="20">
        <v>12828442.990000004</v>
      </c>
      <c r="H8" s="13">
        <v>10058301.91</v>
      </c>
      <c r="I8" s="13">
        <v>10058301.91</v>
      </c>
      <c r="J8" s="86"/>
      <c r="K8" s="3"/>
    </row>
    <row r="9" spans="1:11" ht="15.75" thickBot="1">
      <c r="A9" s="3"/>
      <c r="B9" s="52" t="s">
        <v>5</v>
      </c>
      <c r="C9" s="53">
        <v>336775290760.72003</v>
      </c>
      <c r="D9" s="53">
        <v>943665674.03973401</v>
      </c>
      <c r="E9" s="53">
        <v>979444260.7299999</v>
      </c>
      <c r="F9" s="53">
        <v>979444260.7299999</v>
      </c>
      <c r="G9" s="53">
        <v>1123635626.1500003</v>
      </c>
      <c r="H9" s="53">
        <v>224667395.28862503</v>
      </c>
      <c r="I9" s="53">
        <v>224667395.28862503</v>
      </c>
      <c r="J9" s="87"/>
      <c r="K9" s="3"/>
    </row>
    <row r="10" spans="1:11" ht="15.75" thickBot="1"/>
    <row r="11" spans="1:11">
      <c r="A11" s="4" t="s">
        <v>16</v>
      </c>
      <c r="B11" s="48" t="s">
        <v>7</v>
      </c>
      <c r="C11" s="49" t="s">
        <v>104</v>
      </c>
      <c r="D11" s="49" t="s">
        <v>0</v>
      </c>
      <c r="E11" s="49" t="s">
        <v>105</v>
      </c>
      <c r="F11" s="49" t="s">
        <v>1</v>
      </c>
      <c r="G11" s="49" t="s">
        <v>2</v>
      </c>
      <c r="H11" s="49" t="s">
        <v>3</v>
      </c>
      <c r="I11" s="49" t="s">
        <v>4</v>
      </c>
      <c r="J11" s="50" t="s">
        <v>104</v>
      </c>
      <c r="K11" s="4"/>
    </row>
    <row r="12" spans="1:11">
      <c r="A12" s="3"/>
      <c r="B12" s="51" t="s">
        <v>8</v>
      </c>
      <c r="C12" s="8">
        <v>319480089493.67999</v>
      </c>
      <c r="D12" s="82">
        <v>306448292.56</v>
      </c>
      <c r="E12" s="8">
        <v>1077485165.3</v>
      </c>
      <c r="F12" s="8">
        <v>1946971253.3599999</v>
      </c>
      <c r="G12" s="20">
        <v>883432258.22000015</v>
      </c>
      <c r="H12" s="13">
        <v>150403716.86000001</v>
      </c>
      <c r="I12" s="13">
        <v>310475678.71862507</v>
      </c>
      <c r="J12" s="85">
        <v>337648576512.39001</v>
      </c>
      <c r="K12" s="3"/>
    </row>
    <row r="13" spans="1:11">
      <c r="A13" s="3"/>
      <c r="B13" s="51" t="s">
        <v>9</v>
      </c>
      <c r="C13" s="8">
        <v>5573116575.5600004</v>
      </c>
      <c r="D13" s="83"/>
      <c r="E13" s="8">
        <v>3108471.83</v>
      </c>
      <c r="F13" s="8">
        <v>7535324.7199999997</v>
      </c>
      <c r="G13" s="20">
        <v>2208658.3799999957</v>
      </c>
      <c r="H13" s="13">
        <v>41574199.909999996</v>
      </c>
      <c r="I13" s="13">
        <v>92995598.489999995</v>
      </c>
      <c r="J13" s="86"/>
      <c r="K13" s="3"/>
    </row>
    <row r="14" spans="1:11">
      <c r="A14" s="3"/>
      <c r="B14" s="51" t="s">
        <v>10</v>
      </c>
      <c r="C14" s="8">
        <v>790094953.51999998</v>
      </c>
      <c r="D14" s="83"/>
      <c r="E14" s="8">
        <v>2782969.95</v>
      </c>
      <c r="F14" s="8">
        <v>6241869.9900000002</v>
      </c>
      <c r="G14" s="20">
        <v>2843220.3000000003</v>
      </c>
      <c r="H14" s="13">
        <v>2160848.79</v>
      </c>
      <c r="I14" s="13">
        <v>5276581.7300000004</v>
      </c>
      <c r="J14" s="86"/>
      <c r="K14" s="3"/>
    </row>
    <row r="15" spans="1:11">
      <c r="A15" s="3"/>
      <c r="B15" s="51" t="s">
        <v>11</v>
      </c>
      <c r="C15" s="9">
        <v>11506796651.290001</v>
      </c>
      <c r="D15" s="84"/>
      <c r="E15" s="8">
        <v>61174681.869999997</v>
      </c>
      <c r="F15" s="8">
        <v>163247101.60999998</v>
      </c>
      <c r="G15" s="20">
        <v>14762484.099999998</v>
      </c>
      <c r="H15" s="13">
        <v>55135356.609999999</v>
      </c>
      <c r="I15" s="13">
        <v>65193658.519999996</v>
      </c>
      <c r="J15" s="86"/>
      <c r="K15" s="3"/>
    </row>
    <row r="16" spans="1:11" ht="15.75" thickBot="1">
      <c r="A16" s="3"/>
      <c r="B16" s="52" t="s">
        <v>5</v>
      </c>
      <c r="C16" s="53">
        <v>337350097674.04999</v>
      </c>
      <c r="D16" s="53">
        <v>306448292.56</v>
      </c>
      <c r="E16" s="53">
        <v>1144551288.9499998</v>
      </c>
      <c r="F16" s="53">
        <v>2123995549.6799998</v>
      </c>
      <c r="G16" s="53">
        <v>903246621.00000012</v>
      </c>
      <c r="H16" s="53">
        <v>249274122.17000002</v>
      </c>
      <c r="I16" s="53">
        <v>473941517.45862508</v>
      </c>
      <c r="J16" s="87"/>
      <c r="K16" s="3"/>
    </row>
    <row r="17" spans="1:10" ht="15.75" thickBot="1">
      <c r="E17" s="67"/>
    </row>
    <row r="18" spans="1:10">
      <c r="A18" s="4" t="s">
        <v>17</v>
      </c>
      <c r="B18" s="48" t="s">
        <v>7</v>
      </c>
      <c r="C18" s="49" t="s">
        <v>104</v>
      </c>
      <c r="D18" s="49" t="s">
        <v>0</v>
      </c>
      <c r="E18" s="49" t="s">
        <v>106</v>
      </c>
      <c r="F18" s="49" t="s">
        <v>1</v>
      </c>
      <c r="G18" s="49" t="s">
        <v>2</v>
      </c>
      <c r="H18" s="49" t="s">
        <v>3</v>
      </c>
      <c r="I18" s="49" t="s">
        <v>4</v>
      </c>
      <c r="J18" s="50" t="s">
        <v>104</v>
      </c>
    </row>
    <row r="19" spans="1:10">
      <c r="A19" s="3"/>
      <c r="B19" s="51" t="s">
        <v>8</v>
      </c>
      <c r="C19" s="8">
        <v>319734224160.17999</v>
      </c>
      <c r="D19" s="82">
        <v>462138639.45999998</v>
      </c>
      <c r="E19" s="8">
        <v>1632071853.6600001</v>
      </c>
      <c r="F19" s="8">
        <v>3579043107.02</v>
      </c>
      <c r="G19" s="20">
        <v>823233353.32822812</v>
      </c>
      <c r="H19" s="13">
        <v>126126114.82146877</v>
      </c>
      <c r="I19" s="13">
        <v>436601793.54009384</v>
      </c>
      <c r="J19" s="85">
        <v>339290593669.41028</v>
      </c>
    </row>
    <row r="20" spans="1:10">
      <c r="A20" s="3"/>
      <c r="B20" s="51" t="s">
        <v>9</v>
      </c>
      <c r="C20" s="8">
        <v>5568234951.3699999</v>
      </c>
      <c r="D20" s="83"/>
      <c r="E20" s="8">
        <v>468181198.52999997</v>
      </c>
      <c r="F20" s="8">
        <v>475716523.25</v>
      </c>
      <c r="G20" s="20">
        <v>2872685.2699999972</v>
      </c>
      <c r="H20" s="13">
        <v>39470615.710000001</v>
      </c>
      <c r="I20" s="13">
        <v>132466214.19999999</v>
      </c>
      <c r="J20" s="86"/>
    </row>
    <row r="21" spans="1:10">
      <c r="A21" s="3"/>
      <c r="B21" s="51" t="s">
        <v>10</v>
      </c>
      <c r="C21" s="8">
        <v>790456054.98000002</v>
      </c>
      <c r="D21" s="83"/>
      <c r="E21" s="8">
        <v>5244380.8</v>
      </c>
      <c r="F21" s="8">
        <v>11486250.789999999</v>
      </c>
      <c r="G21" s="20">
        <v>1686784.12</v>
      </c>
      <c r="H21" s="13">
        <v>1688350.5499999998</v>
      </c>
      <c r="I21" s="13">
        <v>6964932.2800000003</v>
      </c>
      <c r="J21" s="86"/>
    </row>
    <row r="22" spans="1:10">
      <c r="A22" s="3"/>
      <c r="B22" s="51" t="s">
        <v>11</v>
      </c>
      <c r="C22" s="9">
        <v>11555661345.860001</v>
      </c>
      <c r="D22" s="84"/>
      <c r="E22" s="8">
        <v>98588342.739999995</v>
      </c>
      <c r="F22" s="8">
        <v>261835444.34999996</v>
      </c>
      <c r="G22" s="20">
        <v>13148794.940000003</v>
      </c>
      <c r="H22" s="13">
        <v>15980559.429999998</v>
      </c>
      <c r="I22" s="13">
        <v>81174217.949999988</v>
      </c>
      <c r="J22" s="86"/>
    </row>
    <row r="23" spans="1:10" ht="15.75" thickBot="1">
      <c r="A23" s="3"/>
      <c r="B23" s="52" t="s">
        <v>5</v>
      </c>
      <c r="C23" s="53">
        <v>337648576512.38995</v>
      </c>
      <c r="D23" s="53">
        <v>462138639.45999998</v>
      </c>
      <c r="E23" s="53">
        <v>2204085775.73</v>
      </c>
      <c r="F23" s="53">
        <v>4328081325.4099998</v>
      </c>
      <c r="G23" s="53">
        <v>840941617.65822816</v>
      </c>
      <c r="H23" s="53">
        <v>183265640.5114688</v>
      </c>
      <c r="I23" s="53">
        <v>657207157.97009373</v>
      </c>
      <c r="J23" s="87"/>
    </row>
    <row r="24" spans="1:10" ht="15.75" thickBot="1"/>
    <row r="25" spans="1:10">
      <c r="A25" s="4" t="s">
        <v>18</v>
      </c>
      <c r="B25" s="48" t="s">
        <v>7</v>
      </c>
      <c r="C25" s="49" t="s">
        <v>104</v>
      </c>
      <c r="D25" s="49" t="s">
        <v>0</v>
      </c>
      <c r="E25" s="49" t="s">
        <v>107</v>
      </c>
      <c r="F25" s="49" t="s">
        <v>1</v>
      </c>
      <c r="G25" s="49" t="s">
        <v>2</v>
      </c>
      <c r="H25" s="49" t="s">
        <v>3</v>
      </c>
      <c r="I25" s="49" t="s">
        <v>4</v>
      </c>
      <c r="J25" s="50" t="s">
        <v>104</v>
      </c>
    </row>
    <row r="26" spans="1:10">
      <c r="A26" s="3"/>
      <c r="B26" s="51" t="s">
        <v>8</v>
      </c>
      <c r="C26" s="8">
        <v>320747891572.72998</v>
      </c>
      <c r="D26" s="82">
        <v>455537396.449646</v>
      </c>
      <c r="E26" s="8">
        <v>2506971717.5999999</v>
      </c>
      <c r="F26" s="8">
        <v>6086014824.6199999</v>
      </c>
      <c r="G26" s="13">
        <v>1243815281.0699997</v>
      </c>
      <c r="H26" s="13">
        <v>129800654.459235</v>
      </c>
      <c r="I26" s="13">
        <v>566402447.99932885</v>
      </c>
      <c r="J26" s="85">
        <v>339980913513.9101</v>
      </c>
    </row>
    <row r="27" spans="1:10">
      <c r="A27" s="3"/>
      <c r="B27" s="51" t="s">
        <v>9</v>
      </c>
      <c r="C27" s="8">
        <v>6023944499.2799997</v>
      </c>
      <c r="D27" s="83"/>
      <c r="E27" s="8">
        <v>214907766.34</v>
      </c>
      <c r="F27" s="8">
        <v>690624289.59000003</v>
      </c>
      <c r="G27" s="13">
        <v>1176420721.9603794</v>
      </c>
      <c r="H27" s="13">
        <v>40871963.270000003</v>
      </c>
      <c r="I27" s="13">
        <v>173338177.47</v>
      </c>
      <c r="J27" s="86"/>
    </row>
    <row r="28" spans="1:10">
      <c r="A28" s="3"/>
      <c r="B28" s="51" t="s">
        <v>10</v>
      </c>
      <c r="C28" s="8">
        <v>796420858.51999998</v>
      </c>
      <c r="D28" s="83"/>
      <c r="E28" s="8">
        <v>7418731.8399999999</v>
      </c>
      <c r="F28" s="8">
        <v>18904982.629999999</v>
      </c>
      <c r="G28" s="13">
        <v>466572.35000000003</v>
      </c>
      <c r="H28" s="13">
        <v>2081731.79</v>
      </c>
      <c r="I28" s="13">
        <v>9046664.0700000003</v>
      </c>
      <c r="J28" s="86"/>
    </row>
    <row r="29" spans="1:10">
      <c r="A29" s="3"/>
      <c r="B29" s="51" t="s">
        <v>11</v>
      </c>
      <c r="C29" s="9">
        <v>11722336738.879999</v>
      </c>
      <c r="D29" s="84"/>
      <c r="E29" s="8">
        <v>138455104.5</v>
      </c>
      <c r="F29" s="8">
        <v>400290548.84999996</v>
      </c>
      <c r="G29" s="13">
        <v>23671479.270000011</v>
      </c>
      <c r="H29" s="13">
        <v>15842468.060000001</v>
      </c>
      <c r="I29" s="13">
        <v>97016686.00999999</v>
      </c>
      <c r="J29" s="86"/>
    </row>
    <row r="30" spans="1:10" ht="15.75" thickBot="1">
      <c r="A30" s="3"/>
      <c r="B30" s="52" t="s">
        <v>5</v>
      </c>
      <c r="C30" s="53">
        <v>339290593669.41003</v>
      </c>
      <c r="D30" s="53">
        <v>455537396.449646</v>
      </c>
      <c r="E30" s="53">
        <v>2867753320.2800002</v>
      </c>
      <c r="F30" s="53">
        <v>7195834645.6900005</v>
      </c>
      <c r="G30" s="53">
        <v>2444374054.6503792</v>
      </c>
      <c r="H30" s="53">
        <v>188596817.57923499</v>
      </c>
      <c r="I30" s="53">
        <v>845803975.54932892</v>
      </c>
      <c r="J30" s="87"/>
    </row>
    <row r="31" spans="1:10" ht="15.75" thickBot="1">
      <c r="G31" s="68"/>
    </row>
    <row r="32" spans="1:10">
      <c r="A32" s="4" t="s">
        <v>19</v>
      </c>
      <c r="B32" s="48" t="s">
        <v>7</v>
      </c>
      <c r="C32" s="49" t="s">
        <v>104</v>
      </c>
      <c r="D32" s="49" t="s">
        <v>0</v>
      </c>
      <c r="E32" s="49" t="s">
        <v>108</v>
      </c>
      <c r="F32" s="49" t="s">
        <v>1</v>
      </c>
      <c r="G32" s="49" t="s">
        <v>2</v>
      </c>
      <c r="H32" s="49" t="s">
        <v>3</v>
      </c>
      <c r="I32" s="49" t="s">
        <v>4</v>
      </c>
      <c r="J32" s="50" t="s">
        <v>104</v>
      </c>
    </row>
    <row r="33" spans="1:10">
      <c r="A33" s="3"/>
      <c r="B33" s="51" t="s">
        <v>8</v>
      </c>
      <c r="C33" s="8">
        <v>322187357556.71997</v>
      </c>
      <c r="D33" s="82">
        <v>368701021.65020752</v>
      </c>
      <c r="E33" s="8">
        <v>1504604979.9100001</v>
      </c>
      <c r="F33" s="8">
        <v>7590619804.5299997</v>
      </c>
      <c r="G33" s="13">
        <v>2412433145.4100013</v>
      </c>
      <c r="H33" s="13">
        <v>163779462.62416399</v>
      </c>
      <c r="I33" s="13">
        <v>730181910.62349284</v>
      </c>
      <c r="J33" s="85">
        <v>339820157513.56598</v>
      </c>
    </row>
    <row r="34" spans="1:10">
      <c r="A34" s="3"/>
      <c r="B34" s="51" t="s">
        <v>9</v>
      </c>
      <c r="C34" s="8">
        <v>5063221204.9399996</v>
      </c>
      <c r="D34" s="83"/>
      <c r="E34" s="8">
        <v>581561190.39999998</v>
      </c>
      <c r="F34" s="8">
        <v>1272185479.99</v>
      </c>
      <c r="G34" s="13">
        <v>27180322.650000002</v>
      </c>
      <c r="H34" s="13">
        <v>68534004.579999998</v>
      </c>
      <c r="I34" s="13">
        <v>241872182.05000001</v>
      </c>
      <c r="J34" s="86"/>
    </row>
    <row r="35" spans="1:10">
      <c r="A35" s="3"/>
      <c r="B35" s="51" t="s">
        <v>10</v>
      </c>
      <c r="C35" s="8">
        <v>804544340.37</v>
      </c>
      <c r="D35" s="83"/>
      <c r="E35" s="8">
        <v>34489165.119999997</v>
      </c>
      <c r="F35" s="8">
        <v>53394147.75</v>
      </c>
      <c r="G35" s="13">
        <v>828406.08</v>
      </c>
      <c r="H35" s="13">
        <v>1480413.42</v>
      </c>
      <c r="I35" s="13">
        <v>10527077.49</v>
      </c>
      <c r="J35" s="86"/>
    </row>
    <row r="36" spans="1:10">
      <c r="A36" s="3"/>
      <c r="B36" s="51" t="s">
        <v>11</v>
      </c>
      <c r="C36" s="9">
        <v>11925790411.879999</v>
      </c>
      <c r="D36" s="84"/>
      <c r="E36" s="8">
        <v>55709728.369999997</v>
      </c>
      <c r="F36" s="8">
        <v>456000277.21999997</v>
      </c>
      <c r="G36" s="13">
        <v>3541620.8200000017</v>
      </c>
      <c r="H36" s="13">
        <v>28044710.210000001</v>
      </c>
      <c r="I36" s="13">
        <v>125061396.22</v>
      </c>
      <c r="J36" s="86"/>
    </row>
    <row r="37" spans="1:10" ht="15.75" thickBot="1">
      <c r="A37" s="3"/>
      <c r="B37" s="52" t="s">
        <v>5</v>
      </c>
      <c r="C37" s="53">
        <v>339980913513.90997</v>
      </c>
      <c r="D37" s="53">
        <v>368701021.65020752</v>
      </c>
      <c r="E37" s="53">
        <v>2176365063.7999997</v>
      </c>
      <c r="F37" s="53">
        <v>9372199709.4899998</v>
      </c>
      <c r="G37" s="53">
        <v>2443983494.9600015</v>
      </c>
      <c r="H37" s="53">
        <v>261838590.83416396</v>
      </c>
      <c r="I37" s="53">
        <v>1107642566.3834929</v>
      </c>
      <c r="J37" s="87"/>
    </row>
    <row r="38" spans="1:10" ht="15.75" thickBot="1">
      <c r="G38" s="21"/>
      <c r="I38" t="s">
        <v>109</v>
      </c>
    </row>
    <row r="39" spans="1:10">
      <c r="A39" s="4" t="s">
        <v>20</v>
      </c>
      <c r="B39" s="48" t="s">
        <v>7</v>
      </c>
      <c r="C39" s="49" t="s">
        <v>104</v>
      </c>
      <c r="D39" s="49" t="s">
        <v>0</v>
      </c>
      <c r="E39" s="49" t="s">
        <v>110</v>
      </c>
      <c r="F39" s="49" t="s">
        <v>1</v>
      </c>
      <c r="G39" s="49" t="s">
        <v>2</v>
      </c>
      <c r="H39" s="49" t="s">
        <v>3</v>
      </c>
      <c r="I39" s="49" t="s">
        <v>4</v>
      </c>
      <c r="J39" s="50" t="s">
        <v>104</v>
      </c>
    </row>
    <row r="40" spans="1:10">
      <c r="A40" s="3"/>
      <c r="B40" s="51" t="s">
        <v>8</v>
      </c>
      <c r="C40" s="8">
        <v>321665227291.26001</v>
      </c>
      <c r="D40" s="82">
        <v>122126858.448364</v>
      </c>
      <c r="E40" s="8">
        <v>1630109336.6099999</v>
      </c>
      <c r="F40" s="8">
        <v>9220729141.1399994</v>
      </c>
      <c r="G40" s="13">
        <v>876154987.37</v>
      </c>
      <c r="H40" s="13">
        <v>163916113.362795</v>
      </c>
      <c r="I40" s="13">
        <v>894098023.98628783</v>
      </c>
      <c r="J40" s="85">
        <v>340532314217.59564</v>
      </c>
    </row>
    <row r="41" spans="1:10">
      <c r="A41" s="3"/>
      <c r="B41" s="51" t="s">
        <v>9</v>
      </c>
      <c r="C41" s="8">
        <v>5312589973.8699999</v>
      </c>
      <c r="D41" s="83"/>
      <c r="E41" s="8">
        <v>149209.62007999999</v>
      </c>
      <c r="F41" s="8">
        <v>1272334689.61008</v>
      </c>
      <c r="G41" s="13">
        <v>3376362.7200000021</v>
      </c>
      <c r="H41" s="13">
        <v>72987888.719999999</v>
      </c>
      <c r="I41" s="13">
        <v>314860070.76999998</v>
      </c>
      <c r="J41" s="86"/>
    </row>
    <row r="42" spans="1:10">
      <c r="A42" s="3"/>
      <c r="B42" s="51" t="s">
        <v>10</v>
      </c>
      <c r="C42" s="8">
        <v>840435446.24000001</v>
      </c>
      <c r="D42" s="83"/>
      <c r="E42" s="8">
        <v>23141325.870000001</v>
      </c>
      <c r="F42" s="8">
        <v>76535473.620000005</v>
      </c>
      <c r="G42" s="13">
        <v>1786179.52</v>
      </c>
      <c r="H42" s="13">
        <v>2312237.7599999998</v>
      </c>
      <c r="I42" s="13">
        <v>12839315.25</v>
      </c>
      <c r="J42" s="86"/>
    </row>
    <row r="43" spans="1:10">
      <c r="A43" s="3"/>
      <c r="B43" s="51" t="s">
        <v>11</v>
      </c>
      <c r="C43" s="9">
        <v>12001904802.200001</v>
      </c>
      <c r="D43" s="84"/>
      <c r="E43" s="8">
        <v>81278308.730000004</v>
      </c>
      <c r="F43" s="8">
        <v>537278585.94999993</v>
      </c>
      <c r="G43" s="13">
        <v>8244047.9100000001</v>
      </c>
      <c r="H43" s="13">
        <v>15870517.890000001</v>
      </c>
      <c r="I43" s="13">
        <v>140931914.11000001</v>
      </c>
      <c r="J43" s="86"/>
    </row>
    <row r="44" spans="1:10" ht="15.75" thickBot="1">
      <c r="A44" s="3"/>
      <c r="B44" s="52" t="s">
        <v>5</v>
      </c>
      <c r="C44" s="53">
        <v>339820157513.57001</v>
      </c>
      <c r="D44" s="53">
        <v>122126858.448364</v>
      </c>
      <c r="E44" s="53">
        <v>1734678180.8300798</v>
      </c>
      <c r="F44" s="53">
        <v>11106877890.320082</v>
      </c>
      <c r="G44" s="53">
        <v>889561577.51999998</v>
      </c>
      <c r="H44" s="53">
        <v>255086757.732795</v>
      </c>
      <c r="I44" s="53">
        <v>1362729324.1162877</v>
      </c>
      <c r="J44" s="87"/>
    </row>
    <row r="45" spans="1:10" ht="15.75" thickBot="1"/>
    <row r="46" spans="1:10">
      <c r="A46" s="4" t="s">
        <v>21</v>
      </c>
      <c r="B46" s="48" t="s">
        <v>7</v>
      </c>
      <c r="C46" s="49" t="s">
        <v>104</v>
      </c>
      <c r="D46" s="49" t="s">
        <v>0</v>
      </c>
      <c r="E46" s="49" t="s">
        <v>111</v>
      </c>
      <c r="F46" s="49" t="s">
        <v>1</v>
      </c>
      <c r="G46" s="49" t="s">
        <v>2</v>
      </c>
      <c r="H46" s="49" t="s">
        <v>3</v>
      </c>
      <c r="I46" s="49" t="s">
        <v>4</v>
      </c>
      <c r="J46" s="50" t="s">
        <v>104</v>
      </c>
    </row>
    <row r="47" spans="1:10">
      <c r="A47" s="3"/>
      <c r="B47" s="51" t="s">
        <v>8</v>
      </c>
      <c r="C47" s="8">
        <v>322296724318.61499</v>
      </c>
      <c r="D47" s="82">
        <v>634262476.0401001</v>
      </c>
      <c r="E47" s="8">
        <v>1961687414.0239301</v>
      </c>
      <c r="F47" s="8">
        <v>11182416555.163929</v>
      </c>
      <c r="G47" s="13">
        <v>459176885.39001846</v>
      </c>
      <c r="H47" s="13">
        <v>166876240.190595</v>
      </c>
      <c r="I47" s="13">
        <v>1060974264.1768829</v>
      </c>
      <c r="J47" s="85">
        <v>342478016698.47845</v>
      </c>
    </row>
    <row r="48" spans="1:10">
      <c r="A48" s="3"/>
      <c r="B48" s="51" t="s">
        <v>9</v>
      </c>
      <c r="C48" s="8">
        <v>5270553593.9648504</v>
      </c>
      <c r="D48" s="83"/>
      <c r="E48" s="8">
        <v>110832.01</v>
      </c>
      <c r="F48" s="8">
        <v>1272445521.62008</v>
      </c>
      <c r="G48" s="13">
        <v>2839399.639999995</v>
      </c>
      <c r="H48" s="13">
        <v>77410123.75</v>
      </c>
      <c r="I48" s="13">
        <v>392270194.51999998</v>
      </c>
      <c r="J48" s="86"/>
    </row>
    <row r="49" spans="1:10">
      <c r="A49" s="3"/>
      <c r="B49" s="51" t="s">
        <v>10</v>
      </c>
      <c r="C49" s="8">
        <v>863685226.53524601</v>
      </c>
      <c r="D49" s="83"/>
      <c r="E49" s="8">
        <v>8728684.4299999997</v>
      </c>
      <c r="F49" s="8">
        <v>85264158.050000012</v>
      </c>
      <c r="G49" s="13">
        <v>1059988.5</v>
      </c>
      <c r="H49" s="13">
        <v>2367823.0699999998</v>
      </c>
      <c r="I49" s="13">
        <v>15207138.32</v>
      </c>
      <c r="J49" s="86"/>
    </row>
    <row r="50" spans="1:10">
      <c r="A50" s="3"/>
      <c r="B50" s="51" t="s">
        <v>11</v>
      </c>
      <c r="C50" s="9">
        <v>12101351078.48</v>
      </c>
      <c r="D50" s="84"/>
      <c r="E50" s="8">
        <v>87088989.209999993</v>
      </c>
      <c r="F50" s="8">
        <v>624367575.15999997</v>
      </c>
      <c r="G50" s="13">
        <v>25950262.299999997</v>
      </c>
      <c r="H50" s="13">
        <v>10495191.99</v>
      </c>
      <c r="I50" s="13">
        <v>151427106.10000002</v>
      </c>
      <c r="J50" s="86"/>
    </row>
    <row r="51" spans="1:10" ht="15.75" thickBot="1">
      <c r="A51" s="3"/>
      <c r="B51" s="52" t="s">
        <v>5</v>
      </c>
      <c r="C51" s="53">
        <v>340532314217.59503</v>
      </c>
      <c r="D51" s="53">
        <v>634262476.0401001</v>
      </c>
      <c r="E51" s="53">
        <v>2057615919.6739302</v>
      </c>
      <c r="F51" s="53">
        <v>13164493809.994007</v>
      </c>
      <c r="G51" s="53">
        <v>489026535.83001846</v>
      </c>
      <c r="H51" s="53">
        <v>257149379.000595</v>
      </c>
      <c r="I51" s="53">
        <v>1619878703.1168828</v>
      </c>
      <c r="J51" s="87"/>
    </row>
    <row r="52" spans="1:10" ht="15.75" thickBot="1">
      <c r="C52" s="21"/>
    </row>
    <row r="53" spans="1:10">
      <c r="A53" s="4" t="s">
        <v>22</v>
      </c>
      <c r="B53" s="48" t="s">
        <v>7</v>
      </c>
      <c r="C53" s="49" t="s">
        <v>104</v>
      </c>
      <c r="D53" s="49" t="s">
        <v>0</v>
      </c>
      <c r="E53" s="49" t="s">
        <v>112</v>
      </c>
      <c r="F53" s="49" t="s">
        <v>1</v>
      </c>
      <c r="G53" s="49" t="s">
        <v>2</v>
      </c>
      <c r="H53" s="49" t="s">
        <v>3</v>
      </c>
      <c r="I53" s="49" t="s">
        <v>4</v>
      </c>
      <c r="J53" s="50" t="s">
        <v>104</v>
      </c>
    </row>
    <row r="54" spans="1:10">
      <c r="B54" s="51" t="s">
        <v>8</v>
      </c>
      <c r="C54" s="8">
        <v>324107611456.05402</v>
      </c>
      <c r="D54" s="82">
        <v>842078221.07415795</v>
      </c>
      <c r="E54" s="8">
        <v>1606931650.9300001</v>
      </c>
      <c r="F54" s="8">
        <v>12789348206.093929</v>
      </c>
      <c r="G54" s="13">
        <v>765408636.74000037</v>
      </c>
      <c r="H54" s="13">
        <v>173850954.03999999</v>
      </c>
      <c r="I54" s="13">
        <v>1234825218.2168829</v>
      </c>
      <c r="J54" s="85">
        <v>344484158986.70477</v>
      </c>
    </row>
    <row r="55" spans="1:10">
      <c r="B55" s="51" t="s">
        <v>9</v>
      </c>
      <c r="C55" s="8">
        <v>5222788406.8315401</v>
      </c>
      <c r="D55" s="83"/>
      <c r="E55" s="8">
        <v>773063139.47920001</v>
      </c>
      <c r="F55" s="8">
        <v>2045508661.0992799</v>
      </c>
      <c r="G55" s="13">
        <v>2424254.9141556276</v>
      </c>
      <c r="H55" s="13">
        <v>88670447.879999995</v>
      </c>
      <c r="I55" s="13">
        <v>480940642.39999998</v>
      </c>
      <c r="J55" s="86"/>
    </row>
    <row r="56" spans="1:10">
      <c r="B56" s="51" t="s">
        <v>10</v>
      </c>
      <c r="C56" s="8">
        <v>873306264.82000005</v>
      </c>
      <c r="D56" s="83"/>
      <c r="E56" s="8">
        <v>10861678.210000001</v>
      </c>
      <c r="F56" s="8">
        <v>96125836.26000002</v>
      </c>
      <c r="G56" s="13">
        <v>3006270.6799999997</v>
      </c>
      <c r="H56" s="13">
        <v>2174428.9500000002</v>
      </c>
      <c r="I56" s="13">
        <v>17381567.27</v>
      </c>
      <c r="J56" s="86"/>
    </row>
    <row r="57" spans="1:10">
      <c r="B57" s="51" t="s">
        <v>11</v>
      </c>
      <c r="C57" s="9">
        <v>12274310570.77</v>
      </c>
      <c r="D57" s="84"/>
      <c r="E57" s="8">
        <v>59948113.109999999</v>
      </c>
      <c r="F57" s="8">
        <v>684315688.26999998</v>
      </c>
      <c r="G57" s="13">
        <v>5937849.6199999992</v>
      </c>
      <c r="H57" s="13">
        <v>19009085.739999998</v>
      </c>
      <c r="I57" s="13">
        <v>170436191.84000003</v>
      </c>
      <c r="J57" s="86"/>
    </row>
    <row r="58" spans="1:10" ht="15.75" thickBot="1">
      <c r="B58" s="52" t="s">
        <v>5</v>
      </c>
      <c r="C58" s="53">
        <v>342478016698.47559</v>
      </c>
      <c r="D58" s="53">
        <v>842078221.07415795</v>
      </c>
      <c r="E58" s="53">
        <v>2450804581.7292004</v>
      </c>
      <c r="F58" s="53">
        <v>15615298391.723209</v>
      </c>
      <c r="G58" s="53">
        <v>1003035597.9641559</v>
      </c>
      <c r="H58" s="53">
        <v>283704916.60999995</v>
      </c>
      <c r="I58" s="53">
        <v>1903583619.7268829</v>
      </c>
      <c r="J58" s="87"/>
    </row>
    <row r="59" spans="1:10" ht="15.75" thickBot="1">
      <c r="C59" s="21"/>
      <c r="D59" s="21"/>
      <c r="H59" s="21"/>
      <c r="J59" s="30"/>
    </row>
    <row r="60" spans="1:10">
      <c r="A60" s="4" t="s">
        <v>23</v>
      </c>
      <c r="B60" s="48" t="s">
        <v>7</v>
      </c>
      <c r="C60" s="49" t="s">
        <v>104</v>
      </c>
      <c r="D60" s="49" t="s">
        <v>0</v>
      </c>
      <c r="E60" s="49" t="s">
        <v>113</v>
      </c>
      <c r="F60" s="49" t="s">
        <v>1</v>
      </c>
      <c r="G60" s="49" t="s">
        <v>2</v>
      </c>
      <c r="H60" s="49" t="s">
        <v>3</v>
      </c>
      <c r="I60" s="49" t="s">
        <v>4</v>
      </c>
      <c r="J60" s="50" t="s">
        <v>104</v>
      </c>
    </row>
    <row r="61" spans="1:10">
      <c r="B61" s="51" t="s">
        <v>8</v>
      </c>
      <c r="C61" s="8">
        <v>325243836637.08301</v>
      </c>
      <c r="D61" s="82">
        <v>1233601373.2044101</v>
      </c>
      <c r="E61" s="8">
        <v>1491366067.1300001</v>
      </c>
      <c r="F61" s="8">
        <v>14280714273.22393</v>
      </c>
      <c r="G61" s="13">
        <v>2530720095.6999998</v>
      </c>
      <c r="H61" s="13">
        <v>172820617.05641699</v>
      </c>
      <c r="I61" s="13">
        <v>1407645835.2732999</v>
      </c>
      <c r="J61" s="85">
        <v>344434785061.97711</v>
      </c>
    </row>
    <row r="62" spans="1:10">
      <c r="B62" s="51" t="s">
        <v>9</v>
      </c>
      <c r="C62" s="8">
        <v>5947393138.4221001</v>
      </c>
      <c r="D62" s="83"/>
      <c r="E62" s="8">
        <v>104925638.6584</v>
      </c>
      <c r="F62" s="8">
        <v>2150434299.7576799</v>
      </c>
      <c r="G62" s="13">
        <v>6164247.9844255494</v>
      </c>
      <c r="H62" s="13">
        <v>102510810.72</v>
      </c>
      <c r="I62" s="13">
        <v>583451453.12</v>
      </c>
      <c r="J62" s="86"/>
    </row>
    <row r="63" spans="1:10">
      <c r="B63" s="51" t="s">
        <v>10</v>
      </c>
      <c r="C63" s="8">
        <v>882412017.25999999</v>
      </c>
      <c r="D63" s="83"/>
      <c r="E63" s="8">
        <v>2573029.2599999998</v>
      </c>
      <c r="F63" s="8">
        <v>98698865.520000026</v>
      </c>
      <c r="G63" s="13">
        <v>55849767.079999998</v>
      </c>
      <c r="H63" s="13">
        <v>2570375.2400000002</v>
      </c>
      <c r="I63" s="13">
        <v>19951942.509999998</v>
      </c>
      <c r="J63" s="86"/>
    </row>
    <row r="64" spans="1:10">
      <c r="B64" s="51" t="s">
        <v>11</v>
      </c>
      <c r="C64" s="9">
        <v>12410517193.940001</v>
      </c>
      <c r="D64" s="84"/>
      <c r="E64" s="8">
        <v>56752308.049999997</v>
      </c>
      <c r="F64" s="8">
        <v>741067996.31999993</v>
      </c>
      <c r="G64" s="13">
        <v>44300821.340000041</v>
      </c>
      <c r="H64" s="13">
        <v>23655605.91</v>
      </c>
      <c r="I64" s="13">
        <v>194091797.75000003</v>
      </c>
      <c r="J64" s="86"/>
    </row>
    <row r="65" spans="1:10" ht="15.75" thickBot="1">
      <c r="B65" s="52" t="s">
        <v>5</v>
      </c>
      <c r="C65" s="53">
        <v>344484158986.70514</v>
      </c>
      <c r="D65" s="53">
        <v>1233601373.2044101</v>
      </c>
      <c r="E65" s="53">
        <v>1655617043.0984001</v>
      </c>
      <c r="F65" s="53">
        <v>17270915434.821609</v>
      </c>
      <c r="G65" s="53">
        <v>2637034932.1044254</v>
      </c>
      <c r="H65" s="53">
        <v>301557408.92641705</v>
      </c>
      <c r="I65" s="53">
        <v>2205141028.6533003</v>
      </c>
      <c r="J65" s="87"/>
    </row>
    <row r="66" spans="1:10" ht="15.75" thickBot="1">
      <c r="J66" s="69"/>
    </row>
    <row r="67" spans="1:10">
      <c r="A67" s="4" t="s">
        <v>24</v>
      </c>
      <c r="B67" s="48" t="s">
        <v>7</v>
      </c>
      <c r="C67" s="49" t="s">
        <v>104</v>
      </c>
      <c r="D67" s="49" t="s">
        <v>0</v>
      </c>
      <c r="E67" s="49" t="s">
        <v>114</v>
      </c>
      <c r="F67" s="49" t="s">
        <v>1</v>
      </c>
      <c r="G67" s="49" t="s">
        <v>2</v>
      </c>
      <c r="H67" s="49" t="s">
        <v>3</v>
      </c>
      <c r="I67" s="49" t="s">
        <v>4</v>
      </c>
      <c r="J67" s="50" t="s">
        <v>104</v>
      </c>
    </row>
    <row r="68" spans="1:10">
      <c r="B68" s="51" t="s">
        <v>8</v>
      </c>
      <c r="C68" s="8">
        <v>325144511430.94</v>
      </c>
      <c r="D68" s="82">
        <v>879036623.51434302</v>
      </c>
      <c r="E68" s="8">
        <v>1547343261.27</v>
      </c>
      <c r="F68" s="8">
        <v>15828057534.493931</v>
      </c>
      <c r="G68" s="13">
        <v>906282677.62695599</v>
      </c>
      <c r="H68" s="13">
        <v>190764984.86437699</v>
      </c>
      <c r="I68" s="13">
        <v>1598410820.137677</v>
      </c>
      <c r="J68" s="85">
        <v>345880195680.78998</v>
      </c>
    </row>
    <row r="69" spans="1:10">
      <c r="B69" s="51" t="s">
        <v>9</v>
      </c>
      <c r="C69" s="8">
        <v>5983554266.1070204</v>
      </c>
      <c r="D69" s="83"/>
      <c r="E69" s="8">
        <v>170870017.69999999</v>
      </c>
      <c r="F69" s="8">
        <v>2321304317.4576797</v>
      </c>
      <c r="G69" s="13">
        <v>1898075.7100000014</v>
      </c>
      <c r="H69" s="13">
        <v>92832996.239999995</v>
      </c>
      <c r="I69" s="13">
        <v>676284449.36000001</v>
      </c>
      <c r="J69" s="86"/>
    </row>
    <row r="70" spans="1:10">
      <c r="B70" s="51" t="s">
        <v>10</v>
      </c>
      <c r="C70" s="8">
        <v>830347340.63</v>
      </c>
      <c r="D70" s="83"/>
      <c r="E70" s="8">
        <v>2120062.6800000002</v>
      </c>
      <c r="F70" s="8">
        <v>100818928.20000003</v>
      </c>
      <c r="G70" s="13">
        <v>2414934.61</v>
      </c>
      <c r="H70" s="13">
        <v>1927786.57</v>
      </c>
      <c r="I70" s="13">
        <v>21879729.079999998</v>
      </c>
      <c r="J70" s="86"/>
    </row>
    <row r="71" spans="1:10">
      <c r="B71" s="51" t="s">
        <v>11</v>
      </c>
      <c r="C71" s="9">
        <v>12476372024.299999</v>
      </c>
      <c r="D71" s="84"/>
      <c r="E71" s="8">
        <v>66898370.490000002</v>
      </c>
      <c r="F71" s="8">
        <v>807966366.80999994</v>
      </c>
      <c r="G71" s="13">
        <v>12010519.379999999</v>
      </c>
      <c r="H71" s="13">
        <v>12725741.84</v>
      </c>
      <c r="I71" s="13">
        <v>206817539.59000003</v>
      </c>
      <c r="J71" s="86"/>
    </row>
    <row r="72" spans="1:10" ht="15.75" thickBot="1">
      <c r="B72" s="52" t="s">
        <v>5</v>
      </c>
      <c r="C72" s="53">
        <v>344434785061.97699</v>
      </c>
      <c r="D72" s="53">
        <v>879036623.51434302</v>
      </c>
      <c r="E72" s="53">
        <v>1787231712.1400001</v>
      </c>
      <c r="F72" s="53">
        <v>19058147146.961613</v>
      </c>
      <c r="G72" s="53">
        <v>922606207.32695603</v>
      </c>
      <c r="H72" s="53">
        <v>298251509.51437694</v>
      </c>
      <c r="I72" s="53">
        <v>2503392538.1676769</v>
      </c>
      <c r="J72" s="87"/>
    </row>
    <row r="73" spans="1:10" ht="15.75" thickBot="1"/>
    <row r="74" spans="1:10">
      <c r="A74" s="4" t="s">
        <v>25</v>
      </c>
      <c r="B74" s="48" t="s">
        <v>7</v>
      </c>
      <c r="C74" s="49" t="s">
        <v>104</v>
      </c>
      <c r="D74" s="49" t="s">
        <v>0</v>
      </c>
      <c r="E74" s="49" t="s">
        <v>115</v>
      </c>
      <c r="F74" s="49" t="s">
        <v>1</v>
      </c>
      <c r="G74" s="49" t="s">
        <v>2</v>
      </c>
      <c r="H74" s="49" t="s">
        <v>3</v>
      </c>
      <c r="I74" s="49" t="s">
        <v>4</v>
      </c>
      <c r="J74" s="50" t="s">
        <v>104</v>
      </c>
    </row>
    <row r="75" spans="1:10">
      <c r="B75" s="51" t="s">
        <v>8</v>
      </c>
      <c r="C75" s="8">
        <v>326274149004.67102</v>
      </c>
      <c r="D75" s="82">
        <v>935007313.75</v>
      </c>
      <c r="E75" s="8">
        <v>1181509630.0999999</v>
      </c>
      <c r="F75" s="8">
        <f>E75+F68</f>
        <v>17009567164.593931</v>
      </c>
      <c r="G75" s="13">
        <f>821149208.28+590290241.17</f>
        <v>1411439449.4499998</v>
      </c>
      <c r="H75" s="13">
        <v>199219729.68226001</v>
      </c>
      <c r="I75" s="13">
        <f>H75+I68</f>
        <v>1797630549.819937</v>
      </c>
      <c r="J75" s="85">
        <f>C79+D79+E79-G79-H79</f>
        <v>346497887984.85852</v>
      </c>
    </row>
    <row r="76" spans="1:10">
      <c r="B76" s="51" t="s">
        <v>9</v>
      </c>
      <c r="C76" s="8">
        <v>6098699201.5549402</v>
      </c>
      <c r="D76" s="83"/>
      <c r="E76" s="8">
        <v>338519311.71510398</v>
      </c>
      <c r="F76" s="8">
        <f t="shared" ref="F76:F78" si="0">E76+F69</f>
        <v>2659823629.1727839</v>
      </c>
      <c r="G76" s="13">
        <v>98147480.559992716</v>
      </c>
      <c r="H76" s="13">
        <v>97802920.680000007</v>
      </c>
      <c r="I76" s="13">
        <f t="shared" ref="I76:I78" si="1">H76+I69</f>
        <v>774087370.03999996</v>
      </c>
      <c r="J76" s="86"/>
    </row>
    <row r="77" spans="1:10">
      <c r="B77" s="51" t="s">
        <v>10</v>
      </c>
      <c r="C77" s="8">
        <v>832105580.65335703</v>
      </c>
      <c r="D77" s="83"/>
      <c r="E77" s="8">
        <v>2311070.13</v>
      </c>
      <c r="F77" s="8">
        <f t="shared" si="0"/>
        <v>103129998.33000003</v>
      </c>
      <c r="G77" s="13">
        <v>2043805.33</v>
      </c>
      <c r="H77" s="13">
        <v>1695535.16</v>
      </c>
      <c r="I77" s="13">
        <f t="shared" si="1"/>
        <v>23575264.239999998</v>
      </c>
      <c r="J77" s="86"/>
    </row>
    <row r="78" spans="1:10">
      <c r="B78" s="51" t="s">
        <v>11</v>
      </c>
      <c r="C78" s="9">
        <v>12675241893.9063</v>
      </c>
      <c r="D78" s="84"/>
      <c r="E78" s="8">
        <v>60128249.68</v>
      </c>
      <c r="F78" s="8">
        <f t="shared" si="0"/>
        <v>868094616.48999989</v>
      </c>
      <c r="G78" s="13">
        <v>37995978.25</v>
      </c>
      <c r="H78" s="13">
        <v>51438372.189999998</v>
      </c>
      <c r="I78" s="13">
        <f t="shared" si="1"/>
        <v>258255911.78000003</v>
      </c>
      <c r="J78" s="86"/>
    </row>
    <row r="79" spans="1:10" ht="15.75" thickBot="1">
      <c r="B79" s="52" t="s">
        <v>5</v>
      </c>
      <c r="C79" s="53">
        <f>SUM(C75:C78)</f>
        <v>345880195680.78564</v>
      </c>
      <c r="D79" s="53">
        <f>D75</f>
        <v>935007313.75</v>
      </c>
      <c r="E79" s="53">
        <f>SUM(E75:E78)</f>
        <v>1582468261.6251042</v>
      </c>
      <c r="F79" s="53">
        <f>SUM(F75:F78)</f>
        <v>20640615408.58672</v>
      </c>
      <c r="G79" s="53">
        <f>SUM(G75:G78)</f>
        <v>1549626713.5899925</v>
      </c>
      <c r="H79" s="53">
        <f>SUM(H75:H78)</f>
        <v>350156557.71226001</v>
      </c>
      <c r="I79" s="53">
        <f>SUM(I75:I78)</f>
        <v>2853549095.8799367</v>
      </c>
      <c r="J79" s="87"/>
    </row>
    <row r="80" spans="1:10" ht="15.75" thickBot="1"/>
    <row r="81" spans="1:10">
      <c r="A81" s="4" t="s">
        <v>26</v>
      </c>
      <c r="B81" s="48" t="s">
        <v>7</v>
      </c>
      <c r="C81" s="49" t="s">
        <v>104</v>
      </c>
      <c r="D81" s="49" t="s">
        <v>0</v>
      </c>
      <c r="E81" s="49" t="s">
        <v>116</v>
      </c>
      <c r="F81" s="49" t="s">
        <v>1</v>
      </c>
      <c r="G81" s="49" t="s">
        <v>2</v>
      </c>
      <c r="H81" s="49" t="s">
        <v>3</v>
      </c>
      <c r="I81" s="49" t="s">
        <v>4</v>
      </c>
      <c r="J81" s="50" t="s">
        <v>104</v>
      </c>
    </row>
    <row r="82" spans="1:10">
      <c r="B82" s="51" t="s">
        <v>8</v>
      </c>
      <c r="C82" s="8">
        <v>326603488336.27002</v>
      </c>
      <c r="D82" s="82">
        <v>1154598220.8900101</v>
      </c>
      <c r="E82" s="8">
        <v>417995162.25999999</v>
      </c>
      <c r="F82" s="8">
        <f>E82+F75</f>
        <v>17427562326.853931</v>
      </c>
      <c r="G82" s="13">
        <f>597022835.2+196814206.04</f>
        <v>793837041.24000001</v>
      </c>
      <c r="H82" s="13">
        <v>178247771.118433</v>
      </c>
      <c r="I82" s="13">
        <f>H82+I75</f>
        <v>1975878320.93837</v>
      </c>
      <c r="J82" s="85">
        <f>C86+D86+E86-G86-H86</f>
        <v>347478743353.63293</v>
      </c>
    </row>
    <row r="83" spans="1:10">
      <c r="B83" s="51" t="s">
        <v>9</v>
      </c>
      <c r="C83" s="8">
        <v>6290111898.6758804</v>
      </c>
      <c r="D83" s="83"/>
      <c r="E83" s="8">
        <v>862075314.47000003</v>
      </c>
      <c r="F83" s="8">
        <f t="shared" ref="F83:F85" si="2">E83+F76</f>
        <v>3521898943.6427841</v>
      </c>
      <c r="G83" s="13">
        <v>2897578.0500000007</v>
      </c>
      <c r="H83" s="13">
        <v>250504785.18000001</v>
      </c>
      <c r="I83" s="13">
        <f>H83+I76</f>
        <v>1024592155.22</v>
      </c>
      <c r="J83" s="86"/>
    </row>
    <row r="84" spans="1:10">
      <c r="B84" s="51" t="s">
        <v>10</v>
      </c>
      <c r="C84" s="8">
        <v>834601609.29540503</v>
      </c>
      <c r="D84" s="83"/>
      <c r="E84" s="8">
        <v>970177.16</v>
      </c>
      <c r="F84" s="8">
        <f t="shared" si="2"/>
        <v>104100175.49000002</v>
      </c>
      <c r="G84" s="13">
        <v>34229553.169999965</v>
      </c>
      <c r="H84" s="13">
        <v>1380200.93</v>
      </c>
      <c r="I84" s="13">
        <f>H84+I77</f>
        <v>24955465.169999998</v>
      </c>
      <c r="J84" s="86"/>
    </row>
    <row r="85" spans="1:10">
      <c r="B85" s="51" t="s">
        <v>11</v>
      </c>
      <c r="C85" s="9">
        <v>12769686140.620001</v>
      </c>
      <c r="D85" s="84"/>
      <c r="E85" s="8">
        <v>53993405.939999998</v>
      </c>
      <c r="F85" s="8">
        <f t="shared" si="2"/>
        <v>922088022.42999983</v>
      </c>
      <c r="G85" s="13">
        <v>218363920.62000543</v>
      </c>
      <c r="H85" s="13">
        <v>29316061.640000001</v>
      </c>
      <c r="I85" s="13">
        <f>H85+I78</f>
        <v>287571973.42000002</v>
      </c>
      <c r="J85" s="86"/>
    </row>
    <row r="86" spans="1:10" ht="15.75" thickBot="1">
      <c r="B86" s="52" t="s">
        <v>5</v>
      </c>
      <c r="C86" s="53">
        <f>SUM(C82:C85)</f>
        <v>346497887984.86133</v>
      </c>
      <c r="D86" s="53">
        <f>D82</f>
        <v>1154598220.8900101</v>
      </c>
      <c r="E86" s="53">
        <f>SUM(E82:E85)</f>
        <v>1335034059.8300002</v>
      </c>
      <c r="F86" s="53">
        <f>SUM(F82:F85)</f>
        <v>21975649468.416718</v>
      </c>
      <c r="G86" s="53">
        <f>SUM(G82:G85)</f>
        <v>1049328093.0800054</v>
      </c>
      <c r="H86" s="53">
        <f>SUM(H82:H85)</f>
        <v>459448818.868433</v>
      </c>
      <c r="I86" s="53">
        <f>SUM(I82:I85)</f>
        <v>3312997914.7483702</v>
      </c>
      <c r="J86" s="87"/>
    </row>
    <row r="87" spans="1:10">
      <c r="J87" s="69"/>
    </row>
    <row r="88" spans="1:10">
      <c r="J88" s="69"/>
    </row>
    <row r="90" spans="1:10">
      <c r="E90" s="69"/>
    </row>
    <row r="91" spans="1:10">
      <c r="E91" s="69"/>
    </row>
    <row r="92" spans="1:10">
      <c r="E92" s="69"/>
    </row>
    <row r="93" spans="1:10">
      <c r="E93" s="69"/>
    </row>
  </sheetData>
  <mergeCells count="24">
    <mergeCell ref="D47:D50"/>
    <mergeCell ref="J47:J51"/>
    <mergeCell ref="D40:D43"/>
    <mergeCell ref="J40:J44"/>
    <mergeCell ref="D68:D71"/>
    <mergeCell ref="J68:J72"/>
    <mergeCell ref="D61:D64"/>
    <mergeCell ref="J61:J65"/>
    <mergeCell ref="D82:D85"/>
    <mergeCell ref="J82:J86"/>
    <mergeCell ref="D5:D8"/>
    <mergeCell ref="J5:J9"/>
    <mergeCell ref="D12:D15"/>
    <mergeCell ref="J12:J16"/>
    <mergeCell ref="J19:J23"/>
    <mergeCell ref="D19:D22"/>
    <mergeCell ref="D75:D78"/>
    <mergeCell ref="J75:J79"/>
    <mergeCell ref="D33:D36"/>
    <mergeCell ref="J33:J37"/>
    <mergeCell ref="J26:J30"/>
    <mergeCell ref="D26:D29"/>
    <mergeCell ref="D54:D57"/>
    <mergeCell ref="J54:J5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90"/>
  <sheetViews>
    <sheetView showGridLines="0" zoomScaleNormal="100" workbookViewId="0"/>
  </sheetViews>
  <sheetFormatPr defaultRowHeight="15"/>
  <cols>
    <col min="1" max="1" width="7" customWidth="1"/>
    <col min="2" max="2" width="29.140625" customWidth="1"/>
    <col min="3" max="3" width="22.7109375" customWidth="1"/>
    <col min="4" max="4" width="22.140625" customWidth="1"/>
    <col min="5" max="7" width="24.140625" bestFit="1" customWidth="1"/>
    <col min="8" max="8" width="23.28515625" customWidth="1"/>
    <col min="9" max="9" width="25" customWidth="1"/>
    <col min="10" max="10" width="24.140625" customWidth="1"/>
  </cols>
  <sheetData>
    <row r="2" spans="1:11" ht="15" customHeight="1">
      <c r="A2" s="3"/>
      <c r="B2" s="12" t="s">
        <v>12</v>
      </c>
      <c r="C2" s="6"/>
      <c r="D2" s="6"/>
      <c r="E2" s="6"/>
      <c r="F2" s="5"/>
      <c r="G2" s="14"/>
      <c r="H2" s="17"/>
      <c r="I2" s="18"/>
      <c r="J2" s="19"/>
      <c r="K2" s="3"/>
    </row>
    <row r="3" spans="1:11" ht="15.75" thickBot="1">
      <c r="A3" s="3"/>
      <c r="B3" s="3"/>
      <c r="C3" s="5"/>
      <c r="D3" s="5"/>
      <c r="E3" s="6"/>
      <c r="F3" s="6"/>
      <c r="G3" s="15"/>
      <c r="H3" s="6"/>
      <c r="I3" s="6"/>
      <c r="J3" s="6"/>
      <c r="K3" s="3"/>
    </row>
    <row r="4" spans="1:11">
      <c r="A4" s="4" t="s">
        <v>6</v>
      </c>
      <c r="B4" s="48" t="s">
        <v>7</v>
      </c>
      <c r="C4" s="49" t="s">
        <v>77</v>
      </c>
      <c r="D4" s="49" t="s">
        <v>0</v>
      </c>
      <c r="E4" s="49" t="s">
        <v>90</v>
      </c>
      <c r="F4" s="49" t="s">
        <v>1</v>
      </c>
      <c r="G4" s="49" t="s">
        <v>2</v>
      </c>
      <c r="H4" s="49" t="s">
        <v>3</v>
      </c>
      <c r="I4" s="49" t="s">
        <v>4</v>
      </c>
      <c r="J4" s="50" t="s">
        <v>91</v>
      </c>
      <c r="K4" s="4"/>
    </row>
    <row r="5" spans="1:11">
      <c r="A5" s="3"/>
      <c r="B5" s="51" t="s">
        <v>8</v>
      </c>
      <c r="C5" s="8">
        <v>311855398179.82996</v>
      </c>
      <c r="D5" s="82">
        <v>912030702.71002197</v>
      </c>
      <c r="E5" s="8">
        <v>1404552507.3</v>
      </c>
      <c r="F5" s="8">
        <v>1404552507.3</v>
      </c>
      <c r="G5" s="20">
        <v>1401662210.9300001</v>
      </c>
      <c r="H5" s="13">
        <v>199959340.66670999</v>
      </c>
      <c r="I5" s="13">
        <v>199959340.66670999</v>
      </c>
      <c r="J5" s="85">
        <v>330000688173.20325</v>
      </c>
      <c r="K5" s="3"/>
    </row>
    <row r="6" spans="1:11">
      <c r="A6" s="3"/>
      <c r="B6" s="51" t="s">
        <v>9</v>
      </c>
      <c r="C6" s="8">
        <v>5870770405.9299994</v>
      </c>
      <c r="D6" s="83"/>
      <c r="E6" s="8">
        <v>1410402.39</v>
      </c>
      <c r="F6" s="8">
        <v>1410402.39</v>
      </c>
      <c r="G6" s="20">
        <v>77510115.860000342</v>
      </c>
      <c r="H6" s="13">
        <v>31387180.48</v>
      </c>
      <c r="I6" s="13">
        <v>31387180.48</v>
      </c>
      <c r="J6" s="86"/>
      <c r="K6" s="3"/>
    </row>
    <row r="7" spans="1:11">
      <c r="A7" s="3"/>
      <c r="B7" s="51" t="s">
        <v>10</v>
      </c>
      <c r="C7" s="8">
        <v>754419116.97000003</v>
      </c>
      <c r="D7" s="83"/>
      <c r="E7" s="8">
        <v>13094603.18</v>
      </c>
      <c r="F7" s="8">
        <v>13094603.18</v>
      </c>
      <c r="G7" s="20">
        <v>822160.62000000011</v>
      </c>
      <c r="H7" s="13">
        <v>2288837.63</v>
      </c>
      <c r="I7" s="13">
        <v>2288837.63</v>
      </c>
      <c r="J7" s="86"/>
      <c r="K7" s="3"/>
    </row>
    <row r="8" spans="1:11">
      <c r="A8" s="3"/>
      <c r="B8" s="51" t="s">
        <v>11</v>
      </c>
      <c r="C8" s="9">
        <v>10825505056.700001</v>
      </c>
      <c r="D8" s="84"/>
      <c r="E8" s="8">
        <v>90011469.510000005</v>
      </c>
      <c r="F8" s="8">
        <v>90011469.510000005</v>
      </c>
      <c r="G8" s="20">
        <v>6260752.4600000009</v>
      </c>
      <c r="H8" s="13">
        <v>6613672.6699999999</v>
      </c>
      <c r="I8" s="13">
        <v>6613672.6699999999</v>
      </c>
      <c r="J8" s="86"/>
      <c r="K8" s="3"/>
    </row>
    <row r="9" spans="1:11" ht="15.75" thickBot="1">
      <c r="A9" s="3"/>
      <c r="B9" s="52" t="s">
        <v>5</v>
      </c>
      <c r="C9" s="53">
        <v>329306092759.42993</v>
      </c>
      <c r="D9" s="53">
        <v>912030702.71002197</v>
      </c>
      <c r="E9" s="53">
        <v>1509068982.3800001</v>
      </c>
      <c r="F9" s="53">
        <v>1509068982.3800001</v>
      </c>
      <c r="G9" s="53">
        <v>1486255239.8700004</v>
      </c>
      <c r="H9" s="53">
        <v>240249031.44670996</v>
      </c>
      <c r="I9" s="53">
        <v>240249031.44670996</v>
      </c>
      <c r="J9" s="87"/>
      <c r="K9" s="3"/>
    </row>
    <row r="10" spans="1:11" ht="15.75" thickBot="1">
      <c r="F10" s="63"/>
      <c r="J10" s="21"/>
    </row>
    <row r="11" spans="1:11">
      <c r="A11" s="4" t="s">
        <v>16</v>
      </c>
      <c r="B11" s="48" t="s">
        <v>7</v>
      </c>
      <c r="C11" s="49" t="s">
        <v>91</v>
      </c>
      <c r="D11" s="49" t="s">
        <v>0</v>
      </c>
      <c r="E11" s="49" t="s">
        <v>92</v>
      </c>
      <c r="F11" s="49" t="s">
        <v>1</v>
      </c>
      <c r="G11" s="49" t="s">
        <v>2</v>
      </c>
      <c r="H11" s="49" t="s">
        <v>3</v>
      </c>
      <c r="I11" s="49" t="s">
        <v>4</v>
      </c>
      <c r="J11" s="50" t="s">
        <v>91</v>
      </c>
    </row>
    <row r="12" spans="1:11">
      <c r="A12" s="3"/>
      <c r="B12" s="51" t="s">
        <v>8</v>
      </c>
      <c r="C12" s="8">
        <v>312131271568.19</v>
      </c>
      <c r="D12" s="82">
        <v>632466279.03999996</v>
      </c>
      <c r="E12" s="8">
        <v>1873791280.3800001</v>
      </c>
      <c r="F12" s="8">
        <v>3278343787.6800003</v>
      </c>
      <c r="G12" s="20">
        <v>452087334.13000011</v>
      </c>
      <c r="H12" s="13">
        <v>145938734.22999999</v>
      </c>
      <c r="I12" s="13">
        <v>345898074.89670998</v>
      </c>
      <c r="J12" s="85">
        <v>331884315401.97998</v>
      </c>
    </row>
    <row r="13" spans="1:11">
      <c r="A13" s="3"/>
      <c r="B13" s="51" t="s">
        <v>9</v>
      </c>
      <c r="C13" s="8">
        <v>5889976637.0100002</v>
      </c>
      <c r="D13" s="83"/>
      <c r="E13" s="8">
        <v>939249.69</v>
      </c>
      <c r="F13" s="8">
        <v>2349652.08</v>
      </c>
      <c r="G13" s="20">
        <v>10307905.329999967</v>
      </c>
      <c r="H13" s="13">
        <v>23540704.109999999</v>
      </c>
      <c r="I13" s="13">
        <v>54927884.590000004</v>
      </c>
      <c r="J13" s="86"/>
    </row>
    <row r="14" spans="1:11">
      <c r="A14" s="3"/>
      <c r="B14" s="51" t="s">
        <v>10</v>
      </c>
      <c r="C14" s="8">
        <v>767497779.42999995</v>
      </c>
      <c r="D14" s="83"/>
      <c r="E14" s="8">
        <v>5415165.5800000001</v>
      </c>
      <c r="F14" s="8">
        <v>18509768.759999998</v>
      </c>
      <c r="G14" s="20">
        <v>13700814.77</v>
      </c>
      <c r="H14" s="13">
        <v>1890952.55</v>
      </c>
      <c r="I14" s="13">
        <v>4179790.1799999997</v>
      </c>
      <c r="J14" s="86"/>
    </row>
    <row r="15" spans="1:11">
      <c r="A15" s="3"/>
      <c r="B15" s="51" t="s">
        <v>11</v>
      </c>
      <c r="C15" s="9">
        <v>11211942188.57</v>
      </c>
      <c r="D15" s="84"/>
      <c r="E15" s="8">
        <v>51495240.759999998</v>
      </c>
      <c r="F15" s="8">
        <v>141506710.27000001</v>
      </c>
      <c r="G15" s="20">
        <v>25029709.739999998</v>
      </c>
      <c r="H15" s="13">
        <v>7983831.8099999996</v>
      </c>
      <c r="I15" s="13">
        <v>14597504.48</v>
      </c>
      <c r="J15" s="86"/>
    </row>
    <row r="16" spans="1:11" ht="15.75" thickBot="1">
      <c r="A16" s="3"/>
      <c r="B16" s="52" t="s">
        <v>5</v>
      </c>
      <c r="C16" s="53">
        <v>330000688173.20001</v>
      </c>
      <c r="D16" s="53">
        <v>632466279.03999996</v>
      </c>
      <c r="E16" s="53">
        <v>1931640936.4100001</v>
      </c>
      <c r="F16" s="53">
        <v>3440709918.7900004</v>
      </c>
      <c r="G16" s="53">
        <v>501125763.97000009</v>
      </c>
      <c r="H16" s="53">
        <v>179354222.69999999</v>
      </c>
      <c r="I16" s="53">
        <v>419603254.14670998</v>
      </c>
      <c r="J16" s="87"/>
    </row>
    <row r="17" spans="1:10" ht="15.75" thickBot="1">
      <c r="D17" s="63"/>
    </row>
    <row r="18" spans="1:10">
      <c r="A18" s="4" t="s">
        <v>17</v>
      </c>
      <c r="B18" s="48" t="s">
        <v>7</v>
      </c>
      <c r="C18" s="49" t="s">
        <v>91</v>
      </c>
      <c r="D18" s="49" t="s">
        <v>0</v>
      </c>
      <c r="E18" s="49" t="s">
        <v>93</v>
      </c>
      <c r="F18" s="49" t="s">
        <v>1</v>
      </c>
      <c r="G18" s="49" t="s">
        <v>2</v>
      </c>
      <c r="H18" s="49" t="s">
        <v>3</v>
      </c>
      <c r="I18" s="49" t="s">
        <v>4</v>
      </c>
      <c r="J18" s="50" t="s">
        <v>91</v>
      </c>
    </row>
    <row r="19" spans="1:10">
      <c r="A19" s="3"/>
      <c r="B19" s="51" t="s">
        <v>8</v>
      </c>
      <c r="C19" s="8">
        <v>313960565498.03998</v>
      </c>
      <c r="D19" s="82">
        <v>409097286.61938477</v>
      </c>
      <c r="E19" s="8">
        <v>1878849501.1300001</v>
      </c>
      <c r="F19" s="8">
        <v>5157193288.8100004</v>
      </c>
      <c r="G19" s="20">
        <v>440237924.01999998</v>
      </c>
      <c r="H19" s="13">
        <v>110192292.99393199</v>
      </c>
      <c r="I19" s="13">
        <v>456090367.89064199</v>
      </c>
      <c r="J19" s="85">
        <v>331881228353.32526</v>
      </c>
    </row>
    <row r="20" spans="1:10">
      <c r="A20" s="3"/>
      <c r="B20" s="51" t="s">
        <v>9</v>
      </c>
      <c r="C20" s="8">
        <v>5874941683.0799999</v>
      </c>
      <c r="D20" s="83"/>
      <c r="E20" s="8">
        <v>148465.26999999999</v>
      </c>
      <c r="F20" s="8">
        <v>2498117.35</v>
      </c>
      <c r="G20" s="20">
        <v>1457436128.3502491</v>
      </c>
      <c r="H20" s="13">
        <v>19876321.52</v>
      </c>
      <c r="I20" s="13">
        <v>74804206.109999999</v>
      </c>
      <c r="J20" s="86"/>
    </row>
    <row r="21" spans="1:10">
      <c r="A21" s="3"/>
      <c r="B21" s="51" t="s">
        <v>10</v>
      </c>
      <c r="C21" s="8">
        <v>759598951.96000004</v>
      </c>
      <c r="D21" s="83"/>
      <c r="E21" s="8">
        <v>1776545.7</v>
      </c>
      <c r="F21" s="8">
        <v>20286314.459999997</v>
      </c>
      <c r="G21" s="20">
        <v>2104932.5399999996</v>
      </c>
      <c r="H21" s="13">
        <v>1188421.68</v>
      </c>
      <c r="I21" s="13">
        <v>5368211.8599999994</v>
      </c>
      <c r="J21" s="86"/>
    </row>
    <row r="22" spans="1:10">
      <c r="A22" s="3"/>
      <c r="B22" s="51" t="s">
        <v>11</v>
      </c>
      <c r="C22" s="9">
        <v>11289209268.9</v>
      </c>
      <c r="D22" s="84"/>
      <c r="E22" s="8">
        <v>128373514.58</v>
      </c>
      <c r="F22" s="8">
        <v>269880224.85000002</v>
      </c>
      <c r="G22" s="20">
        <v>374370080.59000003</v>
      </c>
      <c r="H22" s="13">
        <v>15926260.26</v>
      </c>
      <c r="I22" s="13">
        <v>30523764.740000002</v>
      </c>
      <c r="J22" s="86"/>
    </row>
    <row r="23" spans="1:10" ht="15.75" thickBot="1">
      <c r="A23" s="3"/>
      <c r="B23" s="52" t="s">
        <v>5</v>
      </c>
      <c r="C23" s="53">
        <v>331884315401.98004</v>
      </c>
      <c r="D23" s="53">
        <v>409097286.61938477</v>
      </c>
      <c r="E23" s="53">
        <v>2009148026.6800001</v>
      </c>
      <c r="F23" s="53">
        <v>5449857945.4700012</v>
      </c>
      <c r="G23" s="53">
        <v>2274149065.5002489</v>
      </c>
      <c r="H23" s="53">
        <v>147183296.45393199</v>
      </c>
      <c r="I23" s="53">
        <v>566786550.60064197</v>
      </c>
      <c r="J23" s="87"/>
    </row>
    <row r="24" spans="1:10" ht="15.75" thickBot="1"/>
    <row r="25" spans="1:10">
      <c r="A25" s="4" t="s">
        <v>18</v>
      </c>
      <c r="B25" s="48" t="s">
        <v>7</v>
      </c>
      <c r="C25" s="49" t="s">
        <v>91</v>
      </c>
      <c r="D25" s="49" t="s">
        <v>0</v>
      </c>
      <c r="E25" s="49" t="s">
        <v>94</v>
      </c>
      <c r="F25" s="49" t="s">
        <v>1</v>
      </c>
      <c r="G25" s="49" t="s">
        <v>2</v>
      </c>
      <c r="H25" s="49" t="s">
        <v>3</v>
      </c>
      <c r="I25" s="49" t="s">
        <v>4</v>
      </c>
      <c r="J25" s="50" t="s">
        <v>91</v>
      </c>
    </row>
    <row r="26" spans="1:10">
      <c r="A26" s="3"/>
      <c r="B26" s="51" t="s">
        <v>8</v>
      </c>
      <c r="C26" s="8">
        <v>315562765878.20001</v>
      </c>
      <c r="D26" s="82">
        <v>121079889.52</v>
      </c>
      <c r="E26" s="8">
        <v>2208024222.23</v>
      </c>
      <c r="F26" s="8">
        <v>7365217511.0400009</v>
      </c>
      <c r="G26" s="20">
        <v>1134893496.6200001</v>
      </c>
      <c r="H26" s="13">
        <v>81132744.5596852</v>
      </c>
      <c r="I26" s="13">
        <v>537223112.45032716</v>
      </c>
      <c r="J26" s="85">
        <v>333006584316.63037</v>
      </c>
    </row>
    <row r="27" spans="1:10">
      <c r="A27" s="3"/>
      <c r="B27" s="51" t="s">
        <v>9</v>
      </c>
      <c r="C27" s="8">
        <v>4450394658.7600002</v>
      </c>
      <c r="D27" s="83"/>
      <c r="E27" s="8">
        <v>47303.38</v>
      </c>
      <c r="F27" s="8">
        <v>2545420.73</v>
      </c>
      <c r="G27" s="20">
        <v>6626139.3400000166</v>
      </c>
      <c r="H27" s="13">
        <v>9026739.7100000009</v>
      </c>
      <c r="I27" s="13">
        <v>83830945.819999993</v>
      </c>
      <c r="J27" s="86"/>
    </row>
    <row r="28" spans="1:10">
      <c r="A28" s="3"/>
      <c r="B28" s="51" t="s">
        <v>10</v>
      </c>
      <c r="C28" s="8">
        <v>763673080.37</v>
      </c>
      <c r="D28" s="83"/>
      <c r="E28" s="8">
        <v>6219541.3799999999</v>
      </c>
      <c r="F28" s="8">
        <v>26505855.839999996</v>
      </c>
      <c r="G28" s="20">
        <v>2239089.7000000002</v>
      </c>
      <c r="H28" s="13">
        <v>731147.43</v>
      </c>
      <c r="I28" s="13">
        <v>6099359.2899999991</v>
      </c>
      <c r="J28" s="86"/>
    </row>
    <row r="29" spans="1:10">
      <c r="A29" s="3"/>
      <c r="B29" s="51" t="s">
        <v>11</v>
      </c>
      <c r="C29" s="9">
        <v>11104394736</v>
      </c>
      <c r="D29" s="84"/>
      <c r="E29" s="8">
        <v>39263415.020000003</v>
      </c>
      <c r="F29" s="8">
        <v>309143639.87</v>
      </c>
      <c r="G29" s="20">
        <v>10538853.390000001</v>
      </c>
      <c r="H29" s="13">
        <v>4090197.48</v>
      </c>
      <c r="I29" s="13">
        <v>34613962.219999999</v>
      </c>
      <c r="J29" s="86"/>
    </row>
    <row r="30" spans="1:10" ht="15.75" thickBot="1">
      <c r="A30" s="3"/>
      <c r="B30" s="52" t="s">
        <v>5</v>
      </c>
      <c r="C30" s="53">
        <v>331881228353.33002</v>
      </c>
      <c r="D30" s="53">
        <v>121079889.52</v>
      </c>
      <c r="E30" s="53">
        <v>2253554482.0100002</v>
      </c>
      <c r="F30" s="53">
        <v>7703412427.4800005</v>
      </c>
      <c r="G30" s="53">
        <v>1154297579.0500002</v>
      </c>
      <c r="H30" s="53">
        <v>94980829.17968522</v>
      </c>
      <c r="I30" s="53">
        <v>661767379.78032708</v>
      </c>
      <c r="J30" s="87"/>
    </row>
    <row r="31" spans="1:10" ht="15.75" thickBot="1">
      <c r="H31" s="64"/>
    </row>
    <row r="32" spans="1:10">
      <c r="A32" s="4" t="s">
        <v>19</v>
      </c>
      <c r="B32" s="48" t="s">
        <v>7</v>
      </c>
      <c r="C32" s="49" t="s">
        <v>91</v>
      </c>
      <c r="D32" s="49" t="s">
        <v>0</v>
      </c>
      <c r="E32" s="49" t="s">
        <v>95</v>
      </c>
      <c r="F32" s="49" t="s">
        <v>1</v>
      </c>
      <c r="G32" s="49" t="s">
        <v>2</v>
      </c>
      <c r="H32" s="49" t="s">
        <v>3</v>
      </c>
      <c r="I32" s="49" t="s">
        <v>4</v>
      </c>
      <c r="J32" s="50" t="s">
        <v>91</v>
      </c>
    </row>
    <row r="33" spans="1:13">
      <c r="A33" s="3"/>
      <c r="B33" s="51" t="s">
        <v>8</v>
      </c>
      <c r="C33" s="8">
        <v>316666967925.48999</v>
      </c>
      <c r="D33" s="82">
        <v>48856393.9180298</v>
      </c>
      <c r="E33" s="20">
        <v>3328862745.21</v>
      </c>
      <c r="F33" s="8">
        <v>10694080256.25</v>
      </c>
      <c r="G33" s="20">
        <v>981336230.98840332</v>
      </c>
      <c r="H33" s="13">
        <v>96444782.230000004</v>
      </c>
      <c r="I33" s="13">
        <v>633667894.68032718</v>
      </c>
      <c r="J33" s="85">
        <v>335393669391.13965</v>
      </c>
    </row>
    <row r="34" spans="1:13">
      <c r="A34" s="3"/>
      <c r="B34" s="51" t="s">
        <v>9</v>
      </c>
      <c r="C34" s="8">
        <v>4427109661.3400002</v>
      </c>
      <c r="D34" s="83"/>
      <c r="E34" s="20">
        <v>137085.97</v>
      </c>
      <c r="F34" s="8">
        <v>2682506.7000000002</v>
      </c>
      <c r="G34" s="20">
        <v>4992409.3300000019</v>
      </c>
      <c r="H34" s="13">
        <v>11849725.189999999</v>
      </c>
      <c r="I34" s="13">
        <v>95680671.00999999</v>
      </c>
      <c r="J34" s="86"/>
    </row>
    <row r="35" spans="1:13">
      <c r="A35" s="3"/>
      <c r="B35" s="51" t="s">
        <v>10</v>
      </c>
      <c r="C35" s="8">
        <v>769008144.28999996</v>
      </c>
      <c r="D35" s="83"/>
      <c r="E35" s="20">
        <v>21828848.960000001</v>
      </c>
      <c r="F35" s="8">
        <v>48334704.799999997</v>
      </c>
      <c r="G35" s="20">
        <v>1182909.31</v>
      </c>
      <c r="H35" s="13">
        <v>712377.51</v>
      </c>
      <c r="I35" s="13">
        <v>6811736.7999999989</v>
      </c>
      <c r="J35" s="86"/>
    </row>
    <row r="36" spans="1:13">
      <c r="A36" s="3"/>
      <c r="B36" s="51" t="s">
        <v>11</v>
      </c>
      <c r="C36" s="9">
        <v>11143498585.51</v>
      </c>
      <c r="D36" s="84"/>
      <c r="E36" s="20">
        <v>129876560.40000001</v>
      </c>
      <c r="F36" s="8">
        <v>439020200.26999998</v>
      </c>
      <c r="G36" s="20">
        <v>38617010.079999998</v>
      </c>
      <c r="H36" s="13">
        <v>7341115.3099999996</v>
      </c>
      <c r="I36" s="13">
        <v>41955077.530000001</v>
      </c>
      <c r="J36" s="86"/>
    </row>
    <row r="37" spans="1:13" ht="15.75" thickBot="1">
      <c r="A37" s="3"/>
      <c r="B37" s="52" t="s">
        <v>5</v>
      </c>
      <c r="C37" s="53">
        <v>333006584316.63</v>
      </c>
      <c r="D37" s="53">
        <v>48856393.9180298</v>
      </c>
      <c r="E37" s="53">
        <v>3480705240.54</v>
      </c>
      <c r="F37" s="53">
        <v>11184117668.02</v>
      </c>
      <c r="G37" s="53">
        <v>1026128559.7084033</v>
      </c>
      <c r="H37" s="53">
        <v>116348000.24000001</v>
      </c>
      <c r="I37" s="53">
        <v>778115380.02032709</v>
      </c>
      <c r="J37" s="87"/>
    </row>
    <row r="38" spans="1:13" ht="15.75" thickBot="1"/>
    <row r="39" spans="1:13">
      <c r="A39" s="4" t="s">
        <v>20</v>
      </c>
      <c r="B39" s="48" t="s">
        <v>7</v>
      </c>
      <c r="C39" s="49" t="s">
        <v>91</v>
      </c>
      <c r="D39" s="49" t="s">
        <v>0</v>
      </c>
      <c r="E39" s="49" t="s">
        <v>96</v>
      </c>
      <c r="F39" s="49" t="s">
        <v>1</v>
      </c>
      <c r="G39" s="49" t="s">
        <v>2</v>
      </c>
      <c r="H39" s="49" t="s">
        <v>3</v>
      </c>
      <c r="I39" s="49" t="s">
        <v>4</v>
      </c>
      <c r="J39" s="50" t="s">
        <v>91</v>
      </c>
    </row>
    <row r="40" spans="1:13">
      <c r="A40" s="3"/>
      <c r="B40" s="51" t="s">
        <v>8</v>
      </c>
      <c r="C40" s="8">
        <v>319278247760.88</v>
      </c>
      <c r="D40" s="82">
        <v>149630592.81042501</v>
      </c>
      <c r="E40" s="20">
        <v>2711921820.98</v>
      </c>
      <c r="F40" s="8">
        <v>13406002077.23</v>
      </c>
      <c r="G40" s="20">
        <v>2336813259.3200068</v>
      </c>
      <c r="H40" s="13">
        <v>118949364.58</v>
      </c>
      <c r="I40" s="13">
        <v>752617259.26032722</v>
      </c>
      <c r="J40" s="85">
        <v>335811499168.40045</v>
      </c>
    </row>
    <row r="41" spans="1:13">
      <c r="A41" s="3"/>
      <c r="B41" s="51" t="s">
        <v>9</v>
      </c>
      <c r="C41" s="8">
        <v>4454673613.3500004</v>
      </c>
      <c r="D41" s="83"/>
      <c r="E41" s="20">
        <v>114857.5</v>
      </c>
      <c r="F41" s="8">
        <v>2797364.2</v>
      </c>
      <c r="G41" s="20">
        <v>2521089.8699999992</v>
      </c>
      <c r="H41" s="13">
        <v>18393243.32</v>
      </c>
      <c r="I41" s="13">
        <v>114073914.32999998</v>
      </c>
      <c r="J41" s="86"/>
    </row>
    <row r="42" spans="1:13">
      <c r="A42" s="3"/>
      <c r="B42" s="51" t="s">
        <v>10</v>
      </c>
      <c r="C42" s="8">
        <v>790796509.83000004</v>
      </c>
      <c r="D42" s="83"/>
      <c r="E42" s="20">
        <v>3301481.94</v>
      </c>
      <c r="F42" s="8">
        <v>51636186.739999995</v>
      </c>
      <c r="G42" s="20">
        <v>1422965.1199999999</v>
      </c>
      <c r="H42" s="13">
        <v>1210672.31</v>
      </c>
      <c r="I42" s="13">
        <v>8022409.1099999994</v>
      </c>
      <c r="J42" s="86"/>
    </row>
    <row r="43" spans="1:13">
      <c r="A43" s="3"/>
      <c r="B43" s="51" t="s">
        <v>11</v>
      </c>
      <c r="C43" s="9">
        <v>10869951507.08</v>
      </c>
      <c r="D43" s="84"/>
      <c r="E43" s="20">
        <v>76375971</v>
      </c>
      <c r="F43" s="8">
        <v>515396171.26999998</v>
      </c>
      <c r="G43" s="20">
        <v>7138877.1100000003</v>
      </c>
      <c r="H43" s="13">
        <v>37065475.340000004</v>
      </c>
      <c r="I43" s="13">
        <v>79020552.870000005</v>
      </c>
      <c r="J43" s="86"/>
    </row>
    <row r="44" spans="1:13" ht="15.75" thickBot="1">
      <c r="A44" s="3"/>
      <c r="B44" s="52" t="s">
        <v>5</v>
      </c>
      <c r="C44" s="53">
        <v>335393669391.14001</v>
      </c>
      <c r="D44" s="53">
        <f>SUM(D40)</f>
        <v>149630592.81042501</v>
      </c>
      <c r="E44" s="53">
        <v>2791714131.4200001</v>
      </c>
      <c r="F44" s="53">
        <v>13975831799.440001</v>
      </c>
      <c r="G44" s="53">
        <v>2347896191.4200068</v>
      </c>
      <c r="H44" s="53">
        <v>175618755.55000001</v>
      </c>
      <c r="I44" s="53">
        <v>953734135.57032728</v>
      </c>
      <c r="J44" s="87"/>
    </row>
    <row r="45" spans="1:13" ht="15.75" thickBot="1">
      <c r="K45" s="63"/>
      <c r="L45" s="63"/>
      <c r="M45" s="63"/>
    </row>
    <row r="46" spans="1:13">
      <c r="A46" s="4" t="s">
        <v>21</v>
      </c>
      <c r="B46" s="48" t="s">
        <v>7</v>
      </c>
      <c r="C46" s="49" t="s">
        <v>91</v>
      </c>
      <c r="D46" s="49" t="s">
        <v>0</v>
      </c>
      <c r="E46" s="49" t="s">
        <v>97</v>
      </c>
      <c r="F46" s="49" t="s">
        <v>1</v>
      </c>
      <c r="G46" s="49" t="s">
        <v>2</v>
      </c>
      <c r="H46" s="49" t="s">
        <v>3</v>
      </c>
      <c r="I46" s="49" t="s">
        <v>4</v>
      </c>
      <c r="J46" s="50" t="s">
        <v>91</v>
      </c>
    </row>
    <row r="47" spans="1:13">
      <c r="A47" s="3"/>
      <c r="B47" s="51" t="s">
        <v>8</v>
      </c>
      <c r="C47" s="8">
        <v>319638899090.29999</v>
      </c>
      <c r="D47" s="82">
        <v>367065938.27990699</v>
      </c>
      <c r="E47" s="20">
        <v>1508223890.23</v>
      </c>
      <c r="F47" s="8">
        <v>14914225967.459999</v>
      </c>
      <c r="G47" s="20">
        <v>2837155751.2800002</v>
      </c>
      <c r="H47" s="13">
        <v>264866845.277419</v>
      </c>
      <c r="I47" s="13">
        <v>1017484104.5377462</v>
      </c>
      <c r="J47" s="85">
        <v>334038985875.62244</v>
      </c>
    </row>
    <row r="48" spans="1:13">
      <c r="A48" s="3"/>
      <c r="B48" s="51" t="s">
        <v>9</v>
      </c>
      <c r="C48" s="8">
        <v>4459358510.9099998</v>
      </c>
      <c r="D48" s="83"/>
      <c r="E48" s="20">
        <v>100638.05</v>
      </c>
      <c r="F48" s="8">
        <v>2898002.25</v>
      </c>
      <c r="G48" s="20">
        <v>17252397.210000005</v>
      </c>
      <c r="H48" s="13">
        <v>24017218.809999999</v>
      </c>
      <c r="I48" s="13">
        <v>138091133.13999999</v>
      </c>
      <c r="J48" s="86"/>
    </row>
    <row r="49" spans="1:10">
      <c r="A49" s="3"/>
      <c r="B49" s="51" t="s">
        <v>10</v>
      </c>
      <c r="C49" s="8">
        <v>794765835.53999996</v>
      </c>
      <c r="D49" s="83"/>
      <c r="E49" s="20">
        <v>2310026.96</v>
      </c>
      <c r="F49" s="8">
        <v>53946213.699999996</v>
      </c>
      <c r="G49" s="20">
        <v>19092400.639999993</v>
      </c>
      <c r="H49" s="13">
        <v>1361891.75</v>
      </c>
      <c r="I49" s="13">
        <v>9384300.8599999994</v>
      </c>
      <c r="J49" s="86"/>
    </row>
    <row r="50" spans="1:10">
      <c r="A50" s="3"/>
      <c r="B50" s="51" t="s">
        <v>11</v>
      </c>
      <c r="C50" s="9">
        <v>10918475731.65</v>
      </c>
      <c r="D50" s="84"/>
      <c r="E50" s="20">
        <v>34599895.590000004</v>
      </c>
      <c r="F50" s="8">
        <v>549996066.86000001</v>
      </c>
      <c r="G50" s="20">
        <v>474818629.19</v>
      </c>
      <c r="H50" s="13">
        <v>46248547.729999997</v>
      </c>
      <c r="I50" s="13">
        <v>125269100.59999999</v>
      </c>
      <c r="J50" s="86"/>
    </row>
    <row r="51" spans="1:10" ht="15.75" thickBot="1">
      <c r="A51" s="3"/>
      <c r="B51" s="52" t="s">
        <v>5</v>
      </c>
      <c r="C51" s="53">
        <v>335811499168.39996</v>
      </c>
      <c r="D51" s="53">
        <v>367065938.27990699</v>
      </c>
      <c r="E51" s="53">
        <v>1545234450.8299999</v>
      </c>
      <c r="F51" s="53">
        <v>15521066250.27</v>
      </c>
      <c r="G51" s="53">
        <v>3348319178.3200002</v>
      </c>
      <c r="H51" s="53">
        <v>336494503.56741899</v>
      </c>
      <c r="I51" s="53">
        <v>1290228639.1377461</v>
      </c>
      <c r="J51" s="87"/>
    </row>
    <row r="52" spans="1:10" ht="15.75" thickBot="1">
      <c r="D52" s="30"/>
    </row>
    <row r="53" spans="1:10">
      <c r="A53" s="4" t="s">
        <v>22</v>
      </c>
      <c r="B53" s="48" t="s">
        <v>7</v>
      </c>
      <c r="C53" s="49" t="s">
        <v>91</v>
      </c>
      <c r="D53" s="49" t="s">
        <v>0</v>
      </c>
      <c r="E53" s="49" t="s">
        <v>98</v>
      </c>
      <c r="F53" s="49" t="s">
        <v>1</v>
      </c>
      <c r="G53" s="49" t="s">
        <v>2</v>
      </c>
      <c r="H53" s="49" t="s">
        <v>3</v>
      </c>
      <c r="I53" s="49" t="s">
        <v>4</v>
      </c>
      <c r="J53" s="50" t="s">
        <v>91</v>
      </c>
    </row>
    <row r="54" spans="1:10">
      <c r="A54" s="3"/>
      <c r="B54" s="51" t="s">
        <v>8</v>
      </c>
      <c r="C54" s="8">
        <v>318314916287.77002</v>
      </c>
      <c r="D54" s="82">
        <v>195121372.60003701</v>
      </c>
      <c r="E54" s="20">
        <v>1848003122.5</v>
      </c>
      <c r="F54" s="8">
        <v>16762229089.959999</v>
      </c>
      <c r="G54" s="20">
        <v>1510012651.74</v>
      </c>
      <c r="H54" s="13">
        <v>207858080.05000001</v>
      </c>
      <c r="I54" s="13">
        <v>1225342184.5877461</v>
      </c>
      <c r="J54" s="85">
        <v>334920132461.62</v>
      </c>
    </row>
    <row r="55" spans="1:10">
      <c r="A55" s="3"/>
      <c r="B55" s="51" t="s">
        <v>9</v>
      </c>
      <c r="C55" s="8">
        <v>4467100808.4700003</v>
      </c>
      <c r="D55" s="83"/>
      <c r="E55" s="20">
        <v>483605697.58999997</v>
      </c>
      <c r="F55" s="8">
        <v>486503699.83999997</v>
      </c>
      <c r="G55" s="20">
        <v>3601178.640000002</v>
      </c>
      <c r="H55" s="13">
        <v>27647221</v>
      </c>
      <c r="I55" s="13">
        <v>165738354.13999999</v>
      </c>
      <c r="J55" s="86"/>
    </row>
    <row r="56" spans="1:10">
      <c r="A56" s="3"/>
      <c r="B56" s="51" t="s">
        <v>10</v>
      </c>
      <c r="C56" s="8">
        <v>780854093.67999995</v>
      </c>
      <c r="D56" s="83"/>
      <c r="E56" s="20">
        <v>7817359.5899999999</v>
      </c>
      <c r="F56" s="8">
        <v>61763573.289999992</v>
      </c>
      <c r="G56" s="20">
        <v>2434342.79</v>
      </c>
      <c r="H56" s="13">
        <v>790013.78</v>
      </c>
      <c r="I56" s="13">
        <v>10174314.639999999</v>
      </c>
      <c r="J56" s="86"/>
    </row>
    <row r="57" spans="1:10">
      <c r="A57" s="3"/>
      <c r="B57" s="51" t="s">
        <v>11</v>
      </c>
      <c r="C57" s="9">
        <v>10476114685.700001</v>
      </c>
      <c r="D57" s="84"/>
      <c r="E57" s="20">
        <v>145274514.24000001</v>
      </c>
      <c r="F57" s="8">
        <v>695270581.10000002</v>
      </c>
      <c r="G57" s="20">
        <v>35497499.780000001</v>
      </c>
      <c r="H57" s="13">
        <v>10834492.74</v>
      </c>
      <c r="I57" s="13">
        <v>136103593.34</v>
      </c>
      <c r="J57" s="86"/>
    </row>
    <row r="58" spans="1:10" ht="15.75" thickBot="1">
      <c r="A58" s="3"/>
      <c r="B58" s="52" t="s">
        <v>5</v>
      </c>
      <c r="C58" s="53">
        <v>334038985875.62</v>
      </c>
      <c r="D58" s="53">
        <v>195121372.60003701</v>
      </c>
      <c r="E58" s="53">
        <v>2484700693.9200001</v>
      </c>
      <c r="F58" s="53">
        <v>18005766944.189999</v>
      </c>
      <c r="G58" s="53">
        <v>1551545672.95</v>
      </c>
      <c r="H58" s="53">
        <v>247129807.57000002</v>
      </c>
      <c r="I58" s="53">
        <v>1537358446.707746</v>
      </c>
      <c r="J58" s="87"/>
    </row>
    <row r="59" spans="1:10" ht="15.75" thickBot="1">
      <c r="C59" s="21"/>
    </row>
    <row r="60" spans="1:10">
      <c r="A60" s="4" t="s">
        <v>23</v>
      </c>
      <c r="B60" s="48" t="s">
        <v>7</v>
      </c>
      <c r="C60" s="49" t="s">
        <v>91</v>
      </c>
      <c r="D60" s="49" t="s">
        <v>0</v>
      </c>
      <c r="E60" s="49" t="s">
        <v>99</v>
      </c>
      <c r="F60" s="49" t="s">
        <v>1</v>
      </c>
      <c r="G60" s="49" t="s">
        <v>2</v>
      </c>
      <c r="H60" s="49" t="s">
        <v>3</v>
      </c>
      <c r="I60" s="49" t="s">
        <v>4</v>
      </c>
      <c r="J60" s="50" t="s">
        <v>91</v>
      </c>
    </row>
    <row r="61" spans="1:10">
      <c r="A61" s="3"/>
      <c r="B61" s="51" t="s">
        <v>8</v>
      </c>
      <c r="C61" s="8">
        <v>318612865554.89001</v>
      </c>
      <c r="D61" s="82">
        <v>264405886.14007601</v>
      </c>
      <c r="E61" s="20">
        <v>1459521445.75</v>
      </c>
      <c r="F61" s="8">
        <v>18221750535.709999</v>
      </c>
      <c r="G61" s="20">
        <v>1225502820.5599999</v>
      </c>
      <c r="H61" s="13">
        <v>175057633.50844401</v>
      </c>
      <c r="I61" s="13">
        <v>1400399818.0961902</v>
      </c>
      <c r="J61" s="85">
        <v>335968315822.92169</v>
      </c>
    </row>
    <row r="62" spans="1:10">
      <c r="A62" s="3"/>
      <c r="B62" s="51" t="s">
        <v>9</v>
      </c>
      <c r="C62" s="8">
        <v>4999937829.7600002</v>
      </c>
      <c r="D62" s="83"/>
      <c r="E62" s="20">
        <v>782764180.59000003</v>
      </c>
      <c r="F62" s="8">
        <v>1269267880.4300001</v>
      </c>
      <c r="G62" s="20">
        <v>2968178.810000001</v>
      </c>
      <c r="H62" s="13">
        <v>80085360.359999999</v>
      </c>
      <c r="I62" s="13">
        <v>245823714.5</v>
      </c>
      <c r="J62" s="86"/>
    </row>
    <row r="63" spans="1:10">
      <c r="A63" s="3"/>
      <c r="B63" s="51" t="s">
        <v>10</v>
      </c>
      <c r="C63" s="8">
        <v>785604282.24000001</v>
      </c>
      <c r="D63" s="83"/>
      <c r="E63" s="20">
        <v>4602967.04</v>
      </c>
      <c r="F63" s="8">
        <v>66366540.329999991</v>
      </c>
      <c r="G63" s="20">
        <v>9836339.9900000002</v>
      </c>
      <c r="H63" s="13">
        <v>1144852.1399999999</v>
      </c>
      <c r="I63" s="13">
        <v>11319166.779999999</v>
      </c>
      <c r="J63" s="86"/>
    </row>
    <row r="64" spans="1:10">
      <c r="A64" s="3"/>
      <c r="B64" s="51" t="s">
        <v>11</v>
      </c>
      <c r="C64" s="9">
        <v>10521724794.73</v>
      </c>
      <c r="D64" s="84"/>
      <c r="E64" s="20">
        <v>62135566.140000001</v>
      </c>
      <c r="F64" s="8">
        <v>757406147.24000001</v>
      </c>
      <c r="G64" s="20">
        <v>16980292.810000002</v>
      </c>
      <c r="H64" s="13">
        <v>13671206.18</v>
      </c>
      <c r="I64" s="13">
        <v>149774799.52000001</v>
      </c>
      <c r="J64" s="86"/>
    </row>
    <row r="65" spans="1:10" ht="15.75" thickBot="1">
      <c r="A65" s="3"/>
      <c r="B65" s="52" t="s">
        <v>5</v>
      </c>
      <c r="C65" s="53">
        <v>334920132461.62</v>
      </c>
      <c r="D65" s="53">
        <v>264405886.14007601</v>
      </c>
      <c r="E65" s="53">
        <v>2309024159.52</v>
      </c>
      <c r="F65" s="53">
        <v>20314791103.710003</v>
      </c>
      <c r="G65" s="53">
        <v>1255287632.1699998</v>
      </c>
      <c r="H65" s="53">
        <v>269959052.18844402</v>
      </c>
      <c r="I65" s="53">
        <v>1807317498.8961902</v>
      </c>
      <c r="J65" s="87"/>
    </row>
    <row r="66" spans="1:10" ht="15.75" thickBot="1"/>
    <row r="67" spans="1:10">
      <c r="A67" s="4" t="s">
        <v>24</v>
      </c>
      <c r="B67" s="48" t="s">
        <v>7</v>
      </c>
      <c r="C67" s="49" t="s">
        <v>91</v>
      </c>
      <c r="D67" s="49" t="s">
        <v>0</v>
      </c>
      <c r="E67" s="49" t="s">
        <v>100</v>
      </c>
      <c r="F67" s="49" t="s">
        <v>1</v>
      </c>
      <c r="G67" s="49" t="s">
        <v>2</v>
      </c>
      <c r="H67" s="49" t="s">
        <v>3</v>
      </c>
      <c r="I67" s="49" t="s">
        <v>4</v>
      </c>
      <c r="J67" s="50" t="s">
        <v>91</v>
      </c>
    </row>
    <row r="68" spans="1:10">
      <c r="B68" s="51" t="s">
        <v>8</v>
      </c>
      <c r="C68" s="8">
        <v>318871052118.33002</v>
      </c>
      <c r="D68" s="82">
        <v>36152881.209838897</v>
      </c>
      <c r="E68" s="20">
        <v>1187336974.1400001</v>
      </c>
      <c r="F68" s="8">
        <v>19409087509.849998</v>
      </c>
      <c r="G68" s="20">
        <v>1181793779.3499999</v>
      </c>
      <c r="H68" s="13">
        <v>169280257.40508378</v>
      </c>
      <c r="I68" s="13">
        <v>1569680075.5012741</v>
      </c>
      <c r="J68" s="85">
        <v>335981169706.02472</v>
      </c>
    </row>
    <row r="69" spans="1:10">
      <c r="B69" s="51" t="s">
        <v>9</v>
      </c>
      <c r="C69" s="8">
        <v>5691287008.5600004</v>
      </c>
      <c r="D69" s="83"/>
      <c r="E69" s="20">
        <v>870314.81</v>
      </c>
      <c r="F69" s="8">
        <v>1270138195.24</v>
      </c>
      <c r="G69" s="20">
        <v>7499752.7500000177</v>
      </c>
      <c r="H69" s="13">
        <v>82394442.060000002</v>
      </c>
      <c r="I69" s="13">
        <v>328218156.56</v>
      </c>
      <c r="J69" s="86"/>
    </row>
    <row r="70" spans="1:10">
      <c r="B70" s="51" t="s">
        <v>10</v>
      </c>
      <c r="C70" s="8">
        <v>782731291.22000003</v>
      </c>
      <c r="D70" s="83"/>
      <c r="E70" s="20">
        <v>1763683.34</v>
      </c>
      <c r="F70" s="8">
        <v>68130223.669999987</v>
      </c>
      <c r="G70" s="20">
        <v>3228893.7399999993</v>
      </c>
      <c r="H70" s="13">
        <v>2272252.1799999997</v>
      </c>
      <c r="I70" s="13">
        <v>13591418.959999999</v>
      </c>
      <c r="J70" s="86"/>
    </row>
    <row r="71" spans="1:10">
      <c r="B71" s="51" t="s">
        <v>11</v>
      </c>
      <c r="C71" s="9">
        <v>10623245404.809999</v>
      </c>
      <c r="D71" s="84"/>
      <c r="E71" s="20">
        <v>270354981.02999997</v>
      </c>
      <c r="F71" s="8">
        <v>1027761128.27</v>
      </c>
      <c r="G71" s="20">
        <v>28008056.04999999</v>
      </c>
      <c r="H71" s="13">
        <v>9147517.8900000025</v>
      </c>
      <c r="I71" s="13">
        <v>158922317.41000003</v>
      </c>
      <c r="J71" s="86"/>
    </row>
    <row r="72" spans="1:10" ht="15.75" thickBot="1">
      <c r="B72" s="52" t="s">
        <v>5</v>
      </c>
      <c r="C72" s="53">
        <v>335968315822.91998</v>
      </c>
      <c r="D72" s="53">
        <v>36152881.209838897</v>
      </c>
      <c r="E72" s="53">
        <v>1460325953.3199999</v>
      </c>
      <c r="F72" s="53">
        <v>21775117057.029999</v>
      </c>
      <c r="G72" s="53">
        <v>1220530481.8899999</v>
      </c>
      <c r="H72" s="53">
        <v>263094469.5350838</v>
      </c>
      <c r="I72" s="53">
        <v>2070411968.4312742</v>
      </c>
      <c r="J72" s="87"/>
    </row>
    <row r="73" spans="1:10" ht="15.75" thickBot="1">
      <c r="C73" s="30"/>
    </row>
    <row r="74" spans="1:10">
      <c r="A74" s="4" t="s">
        <v>25</v>
      </c>
      <c r="B74" s="48" t="s">
        <v>7</v>
      </c>
      <c r="C74" s="49" t="s">
        <v>91</v>
      </c>
      <c r="D74" s="49" t="s">
        <v>0</v>
      </c>
      <c r="E74" s="49" t="s">
        <v>101</v>
      </c>
      <c r="F74" s="49" t="s">
        <v>1</v>
      </c>
      <c r="G74" s="49" t="s">
        <v>2</v>
      </c>
      <c r="H74" s="49" t="s">
        <v>3</v>
      </c>
      <c r="I74" s="49" t="s">
        <v>4</v>
      </c>
      <c r="J74" s="50" t="s">
        <v>91</v>
      </c>
    </row>
    <row r="75" spans="1:10">
      <c r="B75" s="51" t="s">
        <v>8</v>
      </c>
      <c r="C75" s="8">
        <v>318665005637.88</v>
      </c>
      <c r="D75" s="82">
        <v>591775524.678406</v>
      </c>
      <c r="E75" s="20">
        <v>1062880715.65</v>
      </c>
      <c r="F75" s="8">
        <v>20471968225.5</v>
      </c>
      <c r="G75" s="20">
        <v>762858029.84999979</v>
      </c>
      <c r="H75" s="13">
        <v>155302734.14847705</v>
      </c>
      <c r="I75" s="13">
        <v>1724982809.6497512</v>
      </c>
      <c r="J75" s="85">
        <v>336478097602.91986</v>
      </c>
    </row>
    <row r="76" spans="1:10">
      <c r="B76" s="51" t="s">
        <v>9</v>
      </c>
      <c r="C76" s="8">
        <v>5639900830.75</v>
      </c>
      <c r="D76" s="83"/>
      <c r="E76" s="20">
        <v>1419482.36</v>
      </c>
      <c r="F76" s="8">
        <v>1271557677.5999999</v>
      </c>
      <c r="G76" s="20">
        <v>2875758.9700000007</v>
      </c>
      <c r="H76" s="13">
        <v>66673732.589999996</v>
      </c>
      <c r="I76" s="13">
        <v>394891889.14999998</v>
      </c>
      <c r="J76" s="86"/>
    </row>
    <row r="77" spans="1:10">
      <c r="B77" s="51" t="s">
        <v>10</v>
      </c>
      <c r="C77" s="8">
        <v>783970800.72000003</v>
      </c>
      <c r="D77" s="83"/>
      <c r="E77" s="20">
        <v>2010215.03</v>
      </c>
      <c r="F77" s="8">
        <v>70140438.699999988</v>
      </c>
      <c r="G77" s="20">
        <v>1103320.6700000002</v>
      </c>
      <c r="H77" s="13">
        <v>1251356.4300000002</v>
      </c>
      <c r="I77" s="13">
        <v>14842775.389999999</v>
      </c>
      <c r="J77" s="86"/>
    </row>
    <row r="78" spans="1:10">
      <c r="B78" s="51" t="s">
        <v>11</v>
      </c>
      <c r="C78" s="9">
        <v>10892292436.68</v>
      </c>
      <c r="D78" s="84"/>
      <c r="E78" s="20">
        <v>90298862.230000004</v>
      </c>
      <c r="F78" s="8">
        <v>1118059990.5</v>
      </c>
      <c r="G78" s="20">
        <v>243416597.5399999</v>
      </c>
      <c r="H78" s="13">
        <v>17975372.859999999</v>
      </c>
      <c r="I78" s="13">
        <v>176897690.27000004</v>
      </c>
      <c r="J78" s="86"/>
    </row>
    <row r="79" spans="1:10" ht="15.75" thickBot="1">
      <c r="B79" s="52" t="s">
        <v>5</v>
      </c>
      <c r="C79" s="53">
        <v>335981169706.02997</v>
      </c>
      <c r="D79" s="53">
        <v>591775524.678406</v>
      </c>
      <c r="E79" s="53">
        <v>1156609275.27</v>
      </c>
      <c r="F79" s="53">
        <v>22931726332.299999</v>
      </c>
      <c r="G79" s="53">
        <v>1010253707.0299997</v>
      </c>
      <c r="H79" s="53">
        <v>241203196.02847707</v>
      </c>
      <c r="I79" s="53">
        <v>2311615164.4597516</v>
      </c>
      <c r="J79" s="87"/>
    </row>
    <row r="80" spans="1:10" ht="15.75" thickBot="1">
      <c r="C80" s="30"/>
      <c r="F80" s="65"/>
    </row>
    <row r="81" spans="1:10">
      <c r="A81" s="4" t="s">
        <v>26</v>
      </c>
      <c r="B81" s="48" t="s">
        <v>7</v>
      </c>
      <c r="C81" s="49" t="s">
        <v>91</v>
      </c>
      <c r="D81" s="49" t="s">
        <v>0</v>
      </c>
      <c r="E81" s="49" t="s">
        <v>102</v>
      </c>
      <c r="F81" s="49" t="s">
        <v>1</v>
      </c>
      <c r="G81" s="49" t="s">
        <v>2</v>
      </c>
      <c r="H81" s="49" t="s">
        <v>3</v>
      </c>
      <c r="I81" s="49" t="s">
        <v>4</v>
      </c>
      <c r="J81" s="50" t="s">
        <v>91</v>
      </c>
    </row>
    <row r="82" spans="1:10">
      <c r="B82" s="51" t="s">
        <v>8</v>
      </c>
      <c r="C82" s="8">
        <v>319225498451.07001</v>
      </c>
      <c r="D82" s="82">
        <v>135522179.73962399</v>
      </c>
      <c r="E82" s="20">
        <v>994453209.99000001</v>
      </c>
      <c r="F82" s="8">
        <v>21466421435.490002</v>
      </c>
      <c r="G82" s="20">
        <v>691266489.62007403</v>
      </c>
      <c r="H82" s="13">
        <v>146296070.66928899</v>
      </c>
      <c r="I82" s="13">
        <v>1871278880.3190403</v>
      </c>
      <c r="J82" s="85">
        <v>336775290760.72021</v>
      </c>
    </row>
    <row r="83" spans="1:10">
      <c r="B83" s="51" t="s">
        <v>9</v>
      </c>
      <c r="C83" s="8">
        <v>5611862846.6400003</v>
      </c>
      <c r="D83" s="83"/>
      <c r="E83" s="20">
        <v>14214339.449999999</v>
      </c>
      <c r="F83" s="8">
        <v>1285772017.05</v>
      </c>
      <c r="G83" s="20">
        <v>2218237.549999998</v>
      </c>
      <c r="H83" s="13">
        <v>70309134.579999998</v>
      </c>
      <c r="I83" s="13">
        <v>465201023.72999996</v>
      </c>
      <c r="J83" s="86"/>
    </row>
    <row r="84" spans="1:10">
      <c r="B84" s="51" t="s">
        <v>10</v>
      </c>
      <c r="C84" s="8">
        <v>786022102.91999996</v>
      </c>
      <c r="D84" s="83"/>
      <c r="E84" s="20">
        <v>1063660.95</v>
      </c>
      <c r="F84" s="8">
        <v>71204099.649999991</v>
      </c>
      <c r="G84" s="20">
        <v>1515396.1199999999</v>
      </c>
      <c r="H84" s="13">
        <v>1912602.2</v>
      </c>
      <c r="I84" s="13">
        <v>16755377.589999998</v>
      </c>
      <c r="J84" s="86"/>
    </row>
    <row r="85" spans="1:10">
      <c r="B85" s="51" t="s">
        <v>11</v>
      </c>
      <c r="C85" s="9">
        <v>10854714202.290001</v>
      </c>
      <c r="D85" s="84"/>
      <c r="E85" s="20">
        <v>93233830.030000001</v>
      </c>
      <c r="F85" s="8">
        <v>1211293820.53</v>
      </c>
      <c r="G85" s="20">
        <v>11805143.109999999</v>
      </c>
      <c r="H85" s="13">
        <v>15970988.51</v>
      </c>
      <c r="I85" s="13">
        <v>192868678.78000003</v>
      </c>
      <c r="J85" s="86"/>
    </row>
    <row r="86" spans="1:10" ht="15.75" thickBot="1">
      <c r="B86" s="52" t="s">
        <v>5</v>
      </c>
      <c r="C86" s="53">
        <v>336478097602.91998</v>
      </c>
      <c r="D86" s="53">
        <v>135522179.73962399</v>
      </c>
      <c r="E86" s="53">
        <v>1102965040.4200001</v>
      </c>
      <c r="F86" s="53">
        <v>24034691372.720001</v>
      </c>
      <c r="G86" s="53">
        <v>706805266.40007401</v>
      </c>
      <c r="H86" s="53">
        <v>234488795.95928895</v>
      </c>
      <c r="I86" s="53">
        <v>2546103960.4190407</v>
      </c>
      <c r="J86" s="87"/>
    </row>
    <row r="88" spans="1:10">
      <c r="C88" s="21">
        <f>C86-J75</f>
        <v>0</v>
      </c>
      <c r="J88" s="66"/>
    </row>
    <row r="89" spans="1:10">
      <c r="I89" s="21"/>
    </row>
    <row r="90" spans="1:10">
      <c r="J90" s="21"/>
    </row>
  </sheetData>
  <mergeCells count="24">
    <mergeCell ref="D33:D36"/>
    <mergeCell ref="J33:J37"/>
    <mergeCell ref="D26:D29"/>
    <mergeCell ref="J26:J30"/>
    <mergeCell ref="D61:D64"/>
    <mergeCell ref="J61:J65"/>
    <mergeCell ref="D54:D57"/>
    <mergeCell ref="J54:J58"/>
    <mergeCell ref="J5:J9"/>
    <mergeCell ref="D5:D8"/>
    <mergeCell ref="D12:D15"/>
    <mergeCell ref="J12:J16"/>
    <mergeCell ref="D19:D22"/>
    <mergeCell ref="J19:J23"/>
    <mergeCell ref="D82:D85"/>
    <mergeCell ref="J82:J86"/>
    <mergeCell ref="D40:D43"/>
    <mergeCell ref="J40:J44"/>
    <mergeCell ref="D47:D50"/>
    <mergeCell ref="J47:J51"/>
    <mergeCell ref="D68:D71"/>
    <mergeCell ref="J68:J72"/>
    <mergeCell ref="D75:D78"/>
    <mergeCell ref="J75:J7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6"/>
  <sheetViews>
    <sheetView showGridLines="0" topLeftCell="A67" workbookViewId="0">
      <selection activeCell="C86" sqref="C86"/>
    </sheetView>
  </sheetViews>
  <sheetFormatPr defaultRowHeight="15"/>
  <cols>
    <col min="1" max="1" width="7" customWidth="1"/>
    <col min="2" max="2" width="29.140625" customWidth="1"/>
    <col min="3" max="3" width="22.7109375" customWidth="1"/>
    <col min="4" max="4" width="22.140625" customWidth="1"/>
    <col min="5" max="7" width="24.140625" bestFit="1" customWidth="1"/>
    <col min="8" max="8" width="23.28515625" customWidth="1"/>
    <col min="9" max="9" width="25" customWidth="1"/>
    <col min="10" max="10" width="24.140625" customWidth="1"/>
  </cols>
  <sheetData>
    <row r="2" spans="1:11" ht="15" customHeight="1">
      <c r="A2" s="3"/>
      <c r="B2" s="12" t="s">
        <v>12</v>
      </c>
      <c r="C2" s="6"/>
      <c r="D2" s="6"/>
      <c r="E2" s="6"/>
      <c r="F2" s="5"/>
      <c r="G2" s="14"/>
      <c r="H2" s="17"/>
      <c r="I2" s="18"/>
      <c r="J2" s="19"/>
      <c r="K2" s="3"/>
    </row>
    <row r="3" spans="1:11" ht="15.75" thickBot="1">
      <c r="A3" s="3"/>
      <c r="B3" s="3"/>
      <c r="C3" s="5"/>
      <c r="D3" s="5"/>
      <c r="E3" s="6"/>
      <c r="F3" s="6"/>
      <c r="G3" s="15"/>
      <c r="H3" s="6"/>
      <c r="I3" s="6"/>
      <c r="J3" s="6"/>
      <c r="K3" s="3"/>
    </row>
    <row r="4" spans="1:11">
      <c r="A4" s="4" t="s">
        <v>6</v>
      </c>
      <c r="B4" s="48" t="s">
        <v>7</v>
      </c>
      <c r="C4" s="49" t="s">
        <v>65</v>
      </c>
      <c r="D4" s="49" t="s">
        <v>0</v>
      </c>
      <c r="E4" s="49" t="s">
        <v>79</v>
      </c>
      <c r="F4" s="49" t="s">
        <v>1</v>
      </c>
      <c r="G4" s="49" t="s">
        <v>2</v>
      </c>
      <c r="H4" s="49" t="s">
        <v>3</v>
      </c>
      <c r="I4" s="49" t="s">
        <v>4</v>
      </c>
      <c r="J4" s="50" t="s">
        <v>77</v>
      </c>
      <c r="K4" s="4"/>
    </row>
    <row r="5" spans="1:11">
      <c r="A5" s="3"/>
      <c r="B5" s="51" t="s">
        <v>8</v>
      </c>
      <c r="C5" s="8">
        <v>379441182429.20001</v>
      </c>
      <c r="D5" s="82">
        <v>1056882405.92</v>
      </c>
      <c r="E5" s="8">
        <v>3997205495.3099999</v>
      </c>
      <c r="F5" s="8">
        <v>3997205495.3099999</v>
      </c>
      <c r="G5" s="20">
        <v>188727362.48999998</v>
      </c>
      <c r="H5" s="13">
        <v>120704129.73</v>
      </c>
      <c r="I5" s="13">
        <v>120704129.73</v>
      </c>
      <c r="J5" s="85">
        <v>401124293770.99994</v>
      </c>
      <c r="K5" s="3"/>
    </row>
    <row r="6" spans="1:11">
      <c r="A6" s="3"/>
      <c r="B6" s="51" t="s">
        <v>9</v>
      </c>
      <c r="C6" s="8">
        <v>6801587511.1700001</v>
      </c>
      <c r="D6" s="83"/>
      <c r="E6" s="8">
        <v>4096970.84</v>
      </c>
      <c r="F6" s="8">
        <v>4096970.84</v>
      </c>
      <c r="G6" s="20">
        <v>14535620.809999999</v>
      </c>
      <c r="H6" s="13">
        <v>56863826.770000003</v>
      </c>
      <c r="I6" s="13">
        <v>56863826.770000003</v>
      </c>
      <c r="J6" s="86"/>
      <c r="K6" s="3"/>
    </row>
    <row r="7" spans="1:11">
      <c r="A7" s="3"/>
      <c r="B7" s="51" t="s">
        <v>10</v>
      </c>
      <c r="C7" s="8">
        <v>543352244.96000004</v>
      </c>
      <c r="D7" s="83"/>
      <c r="E7" s="8">
        <v>16295045.970000001</v>
      </c>
      <c r="F7" s="8">
        <v>16295045.970000001</v>
      </c>
      <c r="G7" s="20">
        <v>9234098.6600000001</v>
      </c>
      <c r="H7" s="13">
        <v>2656983.12</v>
      </c>
      <c r="I7" s="13">
        <v>2656983.12</v>
      </c>
      <c r="J7" s="86"/>
      <c r="K7" s="3"/>
    </row>
    <row r="8" spans="1:11">
      <c r="A8" s="3"/>
      <c r="B8" s="51" t="s">
        <v>11</v>
      </c>
      <c r="C8" s="9">
        <v>9530268984.4100018</v>
      </c>
      <c r="D8" s="84"/>
      <c r="E8" s="8">
        <v>154707233.55000001</v>
      </c>
      <c r="F8" s="8">
        <v>154707233.55000001</v>
      </c>
      <c r="G8" s="20">
        <v>19246925.539999999</v>
      </c>
      <c r="H8" s="13">
        <v>9315603.2100000009</v>
      </c>
      <c r="I8" s="13">
        <v>9315603.2100000009</v>
      </c>
      <c r="J8" s="86"/>
      <c r="K8" s="3"/>
    </row>
    <row r="9" spans="1:11" ht="15.75" thickBot="1">
      <c r="A9" s="3"/>
      <c r="B9" s="52" t="s">
        <v>5</v>
      </c>
      <c r="C9" s="53">
        <v>396316391169.73999</v>
      </c>
      <c r="D9" s="53">
        <v>1056882405.92</v>
      </c>
      <c r="E9" s="53">
        <v>4172304745.6700001</v>
      </c>
      <c r="F9" s="53">
        <v>4172304745.6700001</v>
      </c>
      <c r="G9" s="53">
        <v>231744007.49999997</v>
      </c>
      <c r="H9" s="53">
        <v>189540542.83000001</v>
      </c>
      <c r="I9" s="53">
        <v>189540542.83000001</v>
      </c>
      <c r="J9" s="87"/>
      <c r="K9" s="3"/>
    </row>
    <row r="10" spans="1:11" ht="15.75" thickBot="1"/>
    <row r="11" spans="1:11">
      <c r="A11" s="4" t="s">
        <v>16</v>
      </c>
      <c r="B11" s="48" t="s">
        <v>7</v>
      </c>
      <c r="C11" s="49" t="s">
        <v>77</v>
      </c>
      <c r="D11" s="49" t="s">
        <v>0</v>
      </c>
      <c r="E11" s="49" t="s">
        <v>78</v>
      </c>
      <c r="F11" s="49" t="s">
        <v>1</v>
      </c>
      <c r="G11" s="49" t="s">
        <v>2</v>
      </c>
      <c r="H11" s="49" t="s">
        <v>3</v>
      </c>
      <c r="I11" s="49" t="s">
        <v>4</v>
      </c>
      <c r="J11" s="50" t="s">
        <v>77</v>
      </c>
    </row>
    <row r="12" spans="1:11">
      <c r="A12" s="3"/>
      <c r="B12" s="51" t="s">
        <v>8</v>
      </c>
      <c r="C12" s="8">
        <v>383978913757.81</v>
      </c>
      <c r="D12" s="82">
        <v>241867710.77000001</v>
      </c>
      <c r="E12" s="8">
        <v>2460281639.5300002</v>
      </c>
      <c r="F12" s="8">
        <v>6457487134.8400002</v>
      </c>
      <c r="G12" s="20">
        <v>242657324.13286632</v>
      </c>
      <c r="H12" s="13">
        <v>141709070.02000001</v>
      </c>
      <c r="I12" s="13">
        <v>262413199.75</v>
      </c>
      <c r="J12" s="85">
        <v>403464458165.44714</v>
      </c>
    </row>
    <row r="13" spans="1:11">
      <c r="A13" s="3"/>
      <c r="B13" s="51" t="s">
        <v>9</v>
      </c>
      <c r="C13" s="8">
        <v>6771446821.96</v>
      </c>
      <c r="D13" s="83"/>
      <c r="E13" s="8">
        <v>3067933.84</v>
      </c>
      <c r="F13" s="8">
        <v>7164904.6799999997</v>
      </c>
      <c r="G13" s="20">
        <v>8263030.5099999979</v>
      </c>
      <c r="H13" s="13">
        <v>43529599.509999998</v>
      </c>
      <c r="I13" s="13">
        <v>100393426.28</v>
      </c>
      <c r="J13" s="86"/>
    </row>
    <row r="14" spans="1:11">
      <c r="A14" s="3"/>
      <c r="B14" s="51" t="s">
        <v>10</v>
      </c>
      <c r="C14" s="8">
        <v>550381525.85000002</v>
      </c>
      <c r="D14" s="83"/>
      <c r="E14" s="8">
        <v>3834805.77</v>
      </c>
      <c r="F14" s="8">
        <v>20129851.740000002</v>
      </c>
      <c r="G14" s="20">
        <v>3399135.6900000009</v>
      </c>
      <c r="H14" s="13">
        <v>1055647.8700000001</v>
      </c>
      <c r="I14" s="13">
        <v>3712630.99</v>
      </c>
      <c r="J14" s="86"/>
    </row>
    <row r="15" spans="1:11">
      <c r="A15" s="3"/>
      <c r="B15" s="51" t="s">
        <v>11</v>
      </c>
      <c r="C15" s="9">
        <v>9823551665.3799992</v>
      </c>
      <c r="D15" s="84"/>
      <c r="E15" s="8">
        <v>96254427.920000002</v>
      </c>
      <c r="F15" s="8">
        <v>250961661.47000003</v>
      </c>
      <c r="G15" s="20">
        <v>11631914.279999999</v>
      </c>
      <c r="H15" s="13">
        <v>12896401.369999999</v>
      </c>
      <c r="I15" s="13">
        <v>22212004.579999998</v>
      </c>
      <c r="J15" s="86"/>
    </row>
    <row r="16" spans="1:11" ht="15.75" thickBot="1">
      <c r="A16" s="3"/>
      <c r="B16" s="52" t="s">
        <v>5</v>
      </c>
      <c r="C16" s="53">
        <v>401124293771</v>
      </c>
      <c r="D16" s="53">
        <v>241867710.77000001</v>
      </c>
      <c r="E16" s="53">
        <v>2563438807.0600004</v>
      </c>
      <c r="F16" s="53">
        <v>6735743552.7300005</v>
      </c>
      <c r="G16" s="53">
        <v>265951404.61286631</v>
      </c>
      <c r="H16" s="53">
        <v>199190718.77000001</v>
      </c>
      <c r="I16" s="53">
        <v>388731261.59999996</v>
      </c>
      <c r="J16" s="87"/>
    </row>
    <row r="17" spans="1:10" ht="15.75" thickBot="1">
      <c r="F17" s="47"/>
    </row>
    <row r="18" spans="1:10">
      <c r="A18" s="4" t="s">
        <v>17</v>
      </c>
      <c r="B18" s="48" t="s">
        <v>7</v>
      </c>
      <c r="C18" s="49" t="s">
        <v>77</v>
      </c>
      <c r="D18" s="49" t="s">
        <v>0</v>
      </c>
      <c r="E18" s="49" t="s">
        <v>80</v>
      </c>
      <c r="F18" s="49" t="s">
        <v>1</v>
      </c>
      <c r="G18" s="49" t="s">
        <v>2</v>
      </c>
      <c r="H18" s="49" t="s">
        <v>3</v>
      </c>
      <c r="I18" s="49" t="s">
        <v>4</v>
      </c>
      <c r="J18" s="50" t="s">
        <v>77</v>
      </c>
    </row>
    <row r="19" spans="1:10">
      <c r="A19" s="3"/>
      <c r="B19" s="51" t="s">
        <v>8</v>
      </c>
      <c r="C19" s="8">
        <v>386248594116.34998</v>
      </c>
      <c r="D19" s="82">
        <v>290758591.56</v>
      </c>
      <c r="E19" s="8">
        <v>1942712965.8099999</v>
      </c>
      <c r="F19" s="8">
        <v>8400200100.6499996</v>
      </c>
      <c r="G19" s="20">
        <v>56005349233.580002</v>
      </c>
      <c r="H19" s="13">
        <v>122687225.07799999</v>
      </c>
      <c r="I19" s="13">
        <v>385100424.82800001</v>
      </c>
      <c r="J19" s="85">
        <v>349521350857.13196</v>
      </c>
    </row>
    <row r="20" spans="1:10">
      <c r="A20" s="3"/>
      <c r="B20" s="51" t="s">
        <v>9</v>
      </c>
      <c r="C20" s="8">
        <v>6777562504.3599997</v>
      </c>
      <c r="D20" s="83"/>
      <c r="E20" s="8">
        <v>3793725.16</v>
      </c>
      <c r="F20" s="8">
        <v>10958629.84</v>
      </c>
      <c r="G20" s="20">
        <v>18368288.93</v>
      </c>
      <c r="H20" s="13">
        <v>37665005.019000001</v>
      </c>
      <c r="I20" s="13">
        <v>138058431.29899999</v>
      </c>
      <c r="J20" s="86"/>
    </row>
    <row r="21" spans="1:10">
      <c r="A21" s="3"/>
      <c r="B21" s="51" t="s">
        <v>10</v>
      </c>
      <c r="C21" s="8">
        <v>552455248.15999997</v>
      </c>
      <c r="D21" s="83"/>
      <c r="E21" s="8">
        <v>2845598.5</v>
      </c>
      <c r="F21" s="8">
        <v>22975450.240000002</v>
      </c>
      <c r="G21" s="20">
        <v>1814507.0200000003</v>
      </c>
      <c r="H21" s="13">
        <v>2782822.031</v>
      </c>
      <c r="I21" s="13">
        <v>6495453.0209999997</v>
      </c>
      <c r="J21" s="86"/>
    </row>
    <row r="22" spans="1:10">
      <c r="A22" s="3"/>
      <c r="B22" s="51" t="s">
        <v>11</v>
      </c>
      <c r="C22" s="9">
        <v>9885846296.579998</v>
      </c>
      <c r="D22" s="84"/>
      <c r="E22" s="8">
        <v>58676264.030000001</v>
      </c>
      <c r="F22" s="8">
        <v>309637925.5</v>
      </c>
      <c r="G22" s="20">
        <v>45345445.220000006</v>
      </c>
      <c r="H22" s="13">
        <v>7881926.5</v>
      </c>
      <c r="I22" s="13">
        <v>30093931.079999998</v>
      </c>
      <c r="J22" s="86"/>
    </row>
    <row r="23" spans="1:10" ht="15.75" thickBot="1">
      <c r="A23" s="3"/>
      <c r="B23" s="52" t="s">
        <v>5</v>
      </c>
      <c r="C23" s="53">
        <v>403464458165.44995</v>
      </c>
      <c r="D23" s="53">
        <v>290758591.56</v>
      </c>
      <c r="E23" s="53">
        <v>2008028553.5</v>
      </c>
      <c r="F23" s="53">
        <v>8743772106.2299995</v>
      </c>
      <c r="G23" s="53">
        <v>56070877474.75</v>
      </c>
      <c r="H23" s="53">
        <v>171016978.62799999</v>
      </c>
      <c r="I23" s="53">
        <v>559748240.22800004</v>
      </c>
      <c r="J23" s="87"/>
    </row>
    <row r="24" spans="1:10" ht="15.75" thickBot="1"/>
    <row r="25" spans="1:10">
      <c r="A25" s="4" t="s">
        <v>18</v>
      </c>
      <c r="B25" s="48" t="s">
        <v>7</v>
      </c>
      <c r="C25" s="49" t="s">
        <v>77</v>
      </c>
      <c r="D25" s="49" t="s">
        <v>0</v>
      </c>
      <c r="E25" s="49" t="s">
        <v>81</v>
      </c>
      <c r="F25" s="49" t="s">
        <v>1</v>
      </c>
      <c r="G25" s="49" t="s">
        <v>2</v>
      </c>
      <c r="H25" s="49" t="s">
        <v>3</v>
      </c>
      <c r="I25" s="49" t="s">
        <v>4</v>
      </c>
      <c r="J25" s="50" t="s">
        <v>77</v>
      </c>
    </row>
    <row r="26" spans="1:10">
      <c r="A26" s="3"/>
      <c r="B26" s="51" t="s">
        <v>8</v>
      </c>
      <c r="C26" s="8">
        <v>332509980493.53998</v>
      </c>
      <c r="D26" s="82">
        <v>1788584759.3099999</v>
      </c>
      <c r="E26" s="8">
        <v>1140079820.3699999</v>
      </c>
      <c r="F26" s="8">
        <v>9540279921.0200005</v>
      </c>
      <c r="G26" s="20">
        <v>594107239.48000002</v>
      </c>
      <c r="H26" s="13">
        <v>139859104.13</v>
      </c>
      <c r="I26" s="13">
        <v>524959528.958</v>
      </c>
      <c r="J26" s="85">
        <v>350721554631.66003</v>
      </c>
    </row>
    <row r="27" spans="1:10">
      <c r="A27" s="3"/>
      <c r="B27" s="51" t="s">
        <v>9</v>
      </c>
      <c r="C27" s="8">
        <v>6506519932.4000006</v>
      </c>
      <c r="D27" s="83"/>
      <c r="E27" s="8">
        <v>1841897.49</v>
      </c>
      <c r="F27" s="8">
        <v>12800527.33</v>
      </c>
      <c r="G27" s="20">
        <v>946435858.49000001</v>
      </c>
      <c r="H27" s="13">
        <v>39229112.409999996</v>
      </c>
      <c r="I27" s="13">
        <v>177287543.70899999</v>
      </c>
      <c r="J27" s="86"/>
    </row>
    <row r="28" spans="1:10">
      <c r="A28" s="3"/>
      <c r="B28" s="51" t="s">
        <v>10</v>
      </c>
      <c r="C28" s="8">
        <v>554351127.07000005</v>
      </c>
      <c r="D28" s="83"/>
      <c r="E28" s="8">
        <v>4352022.22</v>
      </c>
      <c r="F28" s="8">
        <v>27327472.460000001</v>
      </c>
      <c r="G28" s="20">
        <v>4010856.56</v>
      </c>
      <c r="H28" s="13">
        <v>1814259.5</v>
      </c>
      <c r="I28" s="13">
        <v>8309712.5209999997</v>
      </c>
      <c r="J28" s="86"/>
    </row>
    <row r="29" spans="1:10">
      <c r="A29" s="3"/>
      <c r="B29" s="51" t="s">
        <v>11</v>
      </c>
      <c r="C29" s="9">
        <v>9950499304.1199989</v>
      </c>
      <c r="D29" s="84"/>
      <c r="E29" s="8">
        <v>81280139.219999999</v>
      </c>
      <c r="F29" s="8">
        <v>390918064.72000003</v>
      </c>
      <c r="G29" s="20">
        <v>62525361.700000003</v>
      </c>
      <c r="H29" s="13">
        <v>27953071.809999999</v>
      </c>
      <c r="I29" s="13">
        <v>58047002.890000001</v>
      </c>
      <c r="J29" s="86"/>
    </row>
    <row r="30" spans="1:10" ht="15.75" thickBot="1">
      <c r="A30" s="3"/>
      <c r="B30" s="52" t="s">
        <v>5</v>
      </c>
      <c r="C30" s="53">
        <v>349521350857.13</v>
      </c>
      <c r="D30" s="53">
        <v>1788584759.3099999</v>
      </c>
      <c r="E30" s="53">
        <v>1227553879.3</v>
      </c>
      <c r="F30" s="53">
        <v>9971325985.5299988</v>
      </c>
      <c r="G30" s="53">
        <v>1607079316.23</v>
      </c>
      <c r="H30" s="53">
        <v>208855547.84999999</v>
      </c>
      <c r="I30" s="53">
        <v>768603788.07800007</v>
      </c>
      <c r="J30" s="87"/>
    </row>
    <row r="31" spans="1:10" ht="15.75" thickBot="1"/>
    <row r="32" spans="1:10">
      <c r="A32" s="4" t="s">
        <v>19</v>
      </c>
      <c r="B32" s="61" t="s">
        <v>7</v>
      </c>
      <c r="C32" s="49" t="s">
        <v>77</v>
      </c>
      <c r="D32" s="49" t="s">
        <v>0</v>
      </c>
      <c r="E32" s="49" t="s">
        <v>82</v>
      </c>
      <c r="F32" s="49" t="s">
        <v>1</v>
      </c>
      <c r="G32" s="49" t="s">
        <v>2</v>
      </c>
      <c r="H32" s="49" t="s">
        <v>3</v>
      </c>
      <c r="I32" s="49" t="s">
        <v>4</v>
      </c>
      <c r="J32" s="50" t="s">
        <v>77</v>
      </c>
    </row>
    <row r="33" spans="1:13">
      <c r="A33" s="3"/>
      <c r="B33" s="60" t="s">
        <v>8</v>
      </c>
      <c r="C33" s="8">
        <v>334280516870.03998</v>
      </c>
      <c r="D33" s="82">
        <v>362139438.54000002</v>
      </c>
      <c r="E33" s="8">
        <v>2298534573.3299999</v>
      </c>
      <c r="F33" s="8">
        <v>11838814494.35</v>
      </c>
      <c r="G33" s="20">
        <v>537236762.85174596</v>
      </c>
      <c r="H33" s="13">
        <v>125666649.23</v>
      </c>
      <c r="I33" s="13">
        <v>650626178.18799996</v>
      </c>
      <c r="J33" s="85">
        <v>352715173947.88818</v>
      </c>
    </row>
    <row r="34" spans="1:13">
      <c r="A34" s="3"/>
      <c r="B34" s="51" t="s">
        <v>9</v>
      </c>
      <c r="C34" s="8">
        <v>5832297722.04</v>
      </c>
      <c r="D34" s="83"/>
      <c r="E34" s="8">
        <v>7269929.3899999997</v>
      </c>
      <c r="F34" s="8">
        <v>20070456.719999999</v>
      </c>
      <c r="G34" s="20">
        <v>5299037.4500000039</v>
      </c>
      <c r="H34" s="13">
        <v>37193255.539999999</v>
      </c>
      <c r="I34" s="13">
        <v>214480799.24899998</v>
      </c>
      <c r="J34" s="86"/>
    </row>
    <row r="35" spans="1:13">
      <c r="A35" s="3"/>
      <c r="B35" s="51" t="s">
        <v>10</v>
      </c>
      <c r="C35" s="8">
        <v>555841073.86000001</v>
      </c>
      <c r="D35" s="83"/>
      <c r="E35" s="8">
        <v>2885215.8</v>
      </c>
      <c r="F35" s="8">
        <v>30212688.260000002</v>
      </c>
      <c r="G35" s="20">
        <v>1271811.2700000003</v>
      </c>
      <c r="H35" s="13">
        <v>1170848.99</v>
      </c>
      <c r="I35" s="13">
        <v>9480561.5109999999</v>
      </c>
      <c r="J35" s="86"/>
    </row>
    <row r="36" spans="1:13">
      <c r="A36" s="3"/>
      <c r="B36" s="51" t="s">
        <v>11</v>
      </c>
      <c r="C36" s="9">
        <v>10052898965.719999</v>
      </c>
      <c r="D36" s="84"/>
      <c r="E36" s="8">
        <v>47211681.689999998</v>
      </c>
      <c r="F36" s="8">
        <v>438129746.41000003</v>
      </c>
      <c r="G36" s="20">
        <v>8988569.7600000016</v>
      </c>
      <c r="H36" s="13">
        <v>7594587.4299999997</v>
      </c>
      <c r="I36" s="13">
        <v>65641590.32</v>
      </c>
      <c r="J36" s="86"/>
    </row>
    <row r="37" spans="1:13" ht="15.75" thickBot="1">
      <c r="A37" s="3"/>
      <c r="B37" s="52" t="s">
        <v>5</v>
      </c>
      <c r="C37" s="53">
        <v>350721554631.65991</v>
      </c>
      <c r="D37" s="53">
        <v>362139438.54000002</v>
      </c>
      <c r="E37" s="53">
        <v>2355901400.21</v>
      </c>
      <c r="F37" s="53">
        <v>12327227385.74</v>
      </c>
      <c r="G37" s="53">
        <v>552796181.33174598</v>
      </c>
      <c r="H37" s="53">
        <v>171625341.19000003</v>
      </c>
      <c r="I37" s="53">
        <v>940229129.26800001</v>
      </c>
      <c r="J37" s="87"/>
    </row>
    <row r="38" spans="1:13" ht="15.75" thickBot="1">
      <c r="D38" s="55"/>
    </row>
    <row r="39" spans="1:13">
      <c r="A39" s="4" t="s">
        <v>20</v>
      </c>
      <c r="B39" s="48" t="s">
        <v>7</v>
      </c>
      <c r="C39" s="49" t="s">
        <v>77</v>
      </c>
      <c r="D39" s="49" t="s">
        <v>0</v>
      </c>
      <c r="E39" s="49" t="s">
        <v>83</v>
      </c>
      <c r="F39" s="49" t="s">
        <v>1</v>
      </c>
      <c r="G39" s="49" t="s">
        <v>2</v>
      </c>
      <c r="H39" s="49" t="s">
        <v>3</v>
      </c>
      <c r="I39" s="49" t="s">
        <v>4</v>
      </c>
      <c r="J39" s="50" t="s">
        <v>77</v>
      </c>
    </row>
    <row r="40" spans="1:13">
      <c r="A40" s="3"/>
      <c r="B40" s="51" t="s">
        <v>8</v>
      </c>
      <c r="C40" s="8">
        <v>336170603381.69</v>
      </c>
      <c r="D40" s="82">
        <v>1540903612.6600001</v>
      </c>
      <c r="E40" s="8">
        <v>1145340284.4000001</v>
      </c>
      <c r="F40" s="8">
        <v>12984154778.75</v>
      </c>
      <c r="G40" s="20">
        <v>1049581354.7113506</v>
      </c>
      <c r="H40" s="13">
        <v>139760548.22</v>
      </c>
      <c r="I40" s="13">
        <v>790386726.40799999</v>
      </c>
      <c r="J40" s="85">
        <v>354213021413.96863</v>
      </c>
    </row>
    <row r="41" spans="1:13">
      <c r="A41" s="3"/>
      <c r="B41" s="51" t="s">
        <v>9</v>
      </c>
      <c r="C41" s="8">
        <v>5826893464.4300003</v>
      </c>
      <c r="D41" s="83"/>
      <c r="E41" s="8">
        <v>4242245.9800000004</v>
      </c>
      <c r="F41" s="8">
        <v>24312702.699999999</v>
      </c>
      <c r="G41" s="20">
        <v>3425062.6699999925</v>
      </c>
      <c r="H41" s="13">
        <v>32593535.379999999</v>
      </c>
      <c r="I41" s="13">
        <v>247074334.62899998</v>
      </c>
      <c r="J41" s="86"/>
    </row>
    <row r="42" spans="1:13">
      <c r="A42" s="3"/>
      <c r="B42" s="51" t="s">
        <v>10</v>
      </c>
      <c r="C42" s="8">
        <v>557372870.02999997</v>
      </c>
      <c r="D42" s="83"/>
      <c r="E42" s="8">
        <v>3043609.8</v>
      </c>
      <c r="F42" s="8">
        <v>33256298.060000002</v>
      </c>
      <c r="G42" s="20">
        <v>2094474.93</v>
      </c>
      <c r="H42" s="13">
        <v>1527806.29</v>
      </c>
      <c r="I42" s="13">
        <v>11008367.800999999</v>
      </c>
      <c r="J42" s="86"/>
    </row>
    <row r="43" spans="1:13">
      <c r="A43" s="3"/>
      <c r="B43" s="51" t="s">
        <v>11</v>
      </c>
      <c r="C43" s="9">
        <v>10160304231.74</v>
      </c>
      <c r="D43" s="84"/>
      <c r="E43" s="8">
        <v>74852927.909999996</v>
      </c>
      <c r="F43" s="8">
        <v>512982674.32000005</v>
      </c>
      <c r="G43" s="20">
        <v>20443523.910000004</v>
      </c>
      <c r="H43" s="13">
        <v>21108908.559999999</v>
      </c>
      <c r="I43" s="13">
        <v>86750498.879999995</v>
      </c>
      <c r="J43" s="86"/>
    </row>
    <row r="44" spans="1:13" ht="15.75" thickBot="1">
      <c r="A44" s="3"/>
      <c r="B44" s="52" t="s">
        <v>5</v>
      </c>
      <c r="C44" s="53">
        <v>352715173947.89001</v>
      </c>
      <c r="D44" s="53">
        <v>1540903612.6600001</v>
      </c>
      <c r="E44" s="53">
        <v>1227479068.0900002</v>
      </c>
      <c r="F44" s="53">
        <v>13554706453.83</v>
      </c>
      <c r="G44" s="53">
        <v>1075544416.2213504</v>
      </c>
      <c r="H44" s="53">
        <v>194990798.44999999</v>
      </c>
      <c r="I44" s="53">
        <v>1135219927.7179999</v>
      </c>
      <c r="J44" s="87"/>
    </row>
    <row r="45" spans="1:13" ht="15.75" thickBot="1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3">
      <c r="A46" s="4" t="s">
        <v>21</v>
      </c>
      <c r="B46" s="48" t="s">
        <v>7</v>
      </c>
      <c r="C46" s="49" t="s">
        <v>77</v>
      </c>
      <c r="D46" s="49" t="s">
        <v>0</v>
      </c>
      <c r="E46" s="49" t="s">
        <v>84</v>
      </c>
      <c r="F46" s="49" t="s">
        <v>1</v>
      </c>
      <c r="G46" s="49" t="s">
        <v>2</v>
      </c>
      <c r="H46" s="49" t="s">
        <v>3</v>
      </c>
      <c r="I46" s="49" t="s">
        <v>4</v>
      </c>
      <c r="J46" s="50" t="s">
        <v>77</v>
      </c>
      <c r="K46" s="57"/>
      <c r="L46" s="57"/>
      <c r="M46" s="57"/>
    </row>
    <row r="47" spans="1:13">
      <c r="A47" s="3"/>
      <c r="B47" s="51" t="s">
        <v>8</v>
      </c>
      <c r="C47" s="8">
        <v>337560262288.31</v>
      </c>
      <c r="D47" s="82">
        <v>479889918.99000001</v>
      </c>
      <c r="E47" s="8">
        <v>2179153156.4499955</v>
      </c>
      <c r="F47" s="8">
        <v>15163307935.199995</v>
      </c>
      <c r="G47" s="20">
        <v>1331549058.0412602</v>
      </c>
      <c r="H47" s="13">
        <v>122516055.16</v>
      </c>
      <c r="I47" s="13">
        <v>912902781.56799996</v>
      </c>
      <c r="J47" s="85">
        <v>355127588219.2287</v>
      </c>
      <c r="K47" s="57"/>
      <c r="L47" s="57"/>
      <c r="M47" s="57"/>
    </row>
    <row r="48" spans="1:13">
      <c r="A48" s="3"/>
      <c r="B48" s="51" t="s">
        <v>9</v>
      </c>
      <c r="C48" s="8">
        <v>5840245837.3500004</v>
      </c>
      <c r="D48" s="83"/>
      <c r="E48" s="8">
        <v>151645039.51998547</v>
      </c>
      <c r="F48" s="8">
        <v>175957742.21998546</v>
      </c>
      <c r="G48" s="20">
        <v>263173142.29999822</v>
      </c>
      <c r="H48" s="13">
        <v>37311706.039999999</v>
      </c>
      <c r="I48" s="13">
        <v>284386040.66899997</v>
      </c>
      <c r="J48" s="86"/>
      <c r="K48" s="57"/>
      <c r="L48" s="57"/>
      <c r="M48" s="57"/>
    </row>
    <row r="49" spans="1:13">
      <c r="A49" s="3"/>
      <c r="B49" s="51" t="s">
        <v>10</v>
      </c>
      <c r="C49" s="8">
        <v>561670866.60000002</v>
      </c>
      <c r="D49" s="83"/>
      <c r="E49" s="8">
        <v>7503937.9399999995</v>
      </c>
      <c r="F49" s="8">
        <v>40760236</v>
      </c>
      <c r="G49" s="20">
        <v>6063991.4600000018</v>
      </c>
      <c r="H49" s="13">
        <v>1212439.06</v>
      </c>
      <c r="I49" s="13">
        <v>12220806.861</v>
      </c>
      <c r="J49" s="86"/>
      <c r="K49" s="57"/>
      <c r="L49" s="57"/>
      <c r="M49" s="57"/>
    </row>
    <row r="50" spans="1:13">
      <c r="A50" s="3"/>
      <c r="B50" s="51" t="s">
        <v>11</v>
      </c>
      <c r="C50" s="9">
        <v>10250842421.709999</v>
      </c>
      <c r="D50" s="84"/>
      <c r="E50" s="8">
        <v>35394482.939999983</v>
      </c>
      <c r="F50" s="8">
        <v>548377157.25999999</v>
      </c>
      <c r="G50" s="20">
        <v>166046992.52999988</v>
      </c>
      <c r="H50" s="13">
        <v>11146345.99</v>
      </c>
      <c r="I50" s="13">
        <v>97896844.86999999</v>
      </c>
      <c r="J50" s="86"/>
    </row>
    <row r="51" spans="1:13" ht="15.75" thickBot="1">
      <c r="A51" s="3"/>
      <c r="B51" s="52" t="s">
        <v>5</v>
      </c>
      <c r="C51" s="53">
        <v>354213021413.96997</v>
      </c>
      <c r="D51" s="53">
        <v>479889918.99000001</v>
      </c>
      <c r="E51" s="53">
        <v>2373696616.8499813</v>
      </c>
      <c r="F51" s="53">
        <v>15928403070.679981</v>
      </c>
      <c r="G51" s="53">
        <v>1766833184.3312585</v>
      </c>
      <c r="H51" s="53">
        <v>172186546.25</v>
      </c>
      <c r="I51" s="53">
        <v>1307406473.9679999</v>
      </c>
      <c r="J51" s="87"/>
    </row>
    <row r="52" spans="1:13" ht="16.5" thickBot="1">
      <c r="E52" s="58"/>
    </row>
    <row r="53" spans="1:13">
      <c r="A53" s="4" t="s">
        <v>22</v>
      </c>
      <c r="B53" s="48" t="s">
        <v>7</v>
      </c>
      <c r="C53" s="49" t="s">
        <v>77</v>
      </c>
      <c r="D53" s="49" t="s">
        <v>0</v>
      </c>
      <c r="E53" s="49" t="s">
        <v>85</v>
      </c>
      <c r="F53" s="49" t="s">
        <v>1</v>
      </c>
      <c r="G53" s="49" t="s">
        <v>2</v>
      </c>
      <c r="H53" s="49" t="s">
        <v>3</v>
      </c>
      <c r="I53" s="49" t="s">
        <v>4</v>
      </c>
      <c r="J53" s="50" t="s">
        <v>77</v>
      </c>
    </row>
    <row r="54" spans="1:13">
      <c r="A54" s="3"/>
      <c r="B54" s="51" t="s">
        <v>8</v>
      </c>
      <c r="C54" s="8">
        <v>338687830803.19</v>
      </c>
      <c r="D54" s="82">
        <v>210770812.13</v>
      </c>
      <c r="E54" s="8">
        <v>3313311706.1300063</v>
      </c>
      <c r="F54" s="8">
        <v>18476619641.330002</v>
      </c>
      <c r="G54" s="20">
        <v>1393078057.3107793</v>
      </c>
      <c r="H54" s="13">
        <v>141131789.38</v>
      </c>
      <c r="I54" s="13">
        <v>1054034570.948</v>
      </c>
      <c r="J54" s="85">
        <v>357149965787.66925</v>
      </c>
    </row>
    <row r="55" spans="1:13">
      <c r="A55" s="3"/>
      <c r="B55" s="51" t="s">
        <v>9</v>
      </c>
      <c r="C55" s="8">
        <v>5731694835</v>
      </c>
      <c r="D55" s="83"/>
      <c r="E55" s="8">
        <v>1047771.3599999989</v>
      </c>
      <c r="F55" s="8">
        <v>177005513.57998544</v>
      </c>
      <c r="G55" s="20">
        <v>3663330.319999998</v>
      </c>
      <c r="H55" s="13">
        <v>37872681.840000004</v>
      </c>
      <c r="I55" s="13">
        <v>322258722.50899994</v>
      </c>
      <c r="J55" s="86"/>
    </row>
    <row r="56" spans="1:13">
      <c r="A56" s="3"/>
      <c r="B56" s="51" t="s">
        <v>10</v>
      </c>
      <c r="C56" s="8">
        <v>566617487.88999999</v>
      </c>
      <c r="D56" s="83"/>
      <c r="E56" s="8">
        <v>12789655.119999999</v>
      </c>
      <c r="F56" s="8">
        <v>53549891.119999997</v>
      </c>
      <c r="G56" s="20">
        <v>2409213.6700000004</v>
      </c>
      <c r="H56" s="13">
        <v>1191023.7100000002</v>
      </c>
      <c r="I56" s="13">
        <v>13411830.571</v>
      </c>
      <c r="J56" s="86"/>
    </row>
    <row r="57" spans="1:13">
      <c r="A57" s="3"/>
      <c r="B57" s="51" t="s">
        <v>11</v>
      </c>
      <c r="C57" s="9">
        <v>10141445093.15</v>
      </c>
      <c r="D57" s="84"/>
      <c r="E57" s="8">
        <v>114900823.62999997</v>
      </c>
      <c r="F57" s="8">
        <v>663277980.88999999</v>
      </c>
      <c r="G57" s="20">
        <v>32850231.740000002</v>
      </c>
      <c r="H57" s="13">
        <v>18246871.960000001</v>
      </c>
      <c r="I57" s="13">
        <v>116143716.82999998</v>
      </c>
      <c r="J57" s="86"/>
    </row>
    <row r="58" spans="1:13" ht="15.75" thickBot="1">
      <c r="A58" s="3"/>
      <c r="B58" s="52" t="s">
        <v>5</v>
      </c>
      <c r="C58" s="53">
        <v>355127588219.23004</v>
      </c>
      <c r="D58" s="53">
        <v>210770812.13</v>
      </c>
      <c r="E58" s="53">
        <v>3442049956.2400064</v>
      </c>
      <c r="F58" s="53">
        <v>19370453026.919987</v>
      </c>
      <c r="G58" s="53">
        <v>1432000833.0407794</v>
      </c>
      <c r="H58" s="53">
        <v>198442366.89000002</v>
      </c>
      <c r="I58" s="53">
        <v>1505848840.8579998</v>
      </c>
      <c r="J58" s="87"/>
    </row>
    <row r="59" spans="1:13" ht="15.75" thickBot="1"/>
    <row r="60" spans="1:13">
      <c r="A60" s="4" t="s">
        <v>23</v>
      </c>
      <c r="B60" s="48" t="s">
        <v>7</v>
      </c>
      <c r="C60" s="49" t="s">
        <v>77</v>
      </c>
      <c r="D60" s="49" t="s">
        <v>0</v>
      </c>
      <c r="E60" s="49" t="s">
        <v>86</v>
      </c>
      <c r="F60" s="49" t="s">
        <v>1</v>
      </c>
      <c r="G60" s="49" t="s">
        <v>2</v>
      </c>
      <c r="H60" s="49" t="s">
        <v>3</v>
      </c>
      <c r="I60" s="49" t="s">
        <v>4</v>
      </c>
      <c r="J60" s="50" t="s">
        <v>77</v>
      </c>
    </row>
    <row r="61" spans="1:13">
      <c r="A61" s="3"/>
      <c r="B61" s="51" t="s">
        <v>8</v>
      </c>
      <c r="C61" s="8">
        <v>340553178919.08002</v>
      </c>
      <c r="D61" s="82">
        <v>993476660.94000006</v>
      </c>
      <c r="E61" s="8">
        <v>2526571273.2700019</v>
      </c>
      <c r="F61" s="8">
        <v>21003190914.600002</v>
      </c>
      <c r="G61" s="20">
        <v>1089467809.6400001</v>
      </c>
      <c r="H61" s="13">
        <v>140985152.16890299</v>
      </c>
      <c r="I61" s="13">
        <v>1195019723.1169028</v>
      </c>
      <c r="J61" s="85">
        <v>359655541145.89111</v>
      </c>
    </row>
    <row r="62" spans="1:13">
      <c r="A62" s="3"/>
      <c r="B62" s="51" t="s">
        <v>9</v>
      </c>
      <c r="C62" s="8">
        <v>5726244191.3999996</v>
      </c>
      <c r="D62" s="83"/>
      <c r="E62" s="8">
        <v>163213796.94997731</v>
      </c>
      <c r="F62" s="8">
        <v>340219310.52996278</v>
      </c>
      <c r="G62" s="20">
        <v>5623553.8700000094</v>
      </c>
      <c r="H62" s="13">
        <v>36129447.159999996</v>
      </c>
      <c r="I62" s="13">
        <v>358388169.66899991</v>
      </c>
      <c r="J62" s="86"/>
    </row>
    <row r="63" spans="1:13">
      <c r="A63" s="3"/>
      <c r="B63" s="51" t="s">
        <v>10</v>
      </c>
      <c r="C63" s="8">
        <v>575930752.09000003</v>
      </c>
      <c r="D63" s="83"/>
      <c r="E63" s="8">
        <v>6378122.120000001</v>
      </c>
      <c r="F63" s="8">
        <v>59928013.239999995</v>
      </c>
      <c r="G63" s="20">
        <v>2841982.0900000003</v>
      </c>
      <c r="H63" s="13">
        <v>1532142.03</v>
      </c>
      <c r="I63" s="13">
        <v>14943972.601</v>
      </c>
      <c r="J63" s="86"/>
    </row>
    <row r="64" spans="1:13">
      <c r="A64" s="3"/>
      <c r="B64" s="51" t="s">
        <v>11</v>
      </c>
      <c r="C64" s="9">
        <v>10294611925.1</v>
      </c>
      <c r="D64" s="84"/>
      <c r="E64" s="8">
        <v>143427514.2899999</v>
      </c>
      <c r="F64" s="8">
        <v>806705495.17999983</v>
      </c>
      <c r="G64" s="20">
        <v>33233426.430000003</v>
      </c>
      <c r="H64" s="13">
        <v>17678495.960000001</v>
      </c>
      <c r="I64" s="13">
        <v>133822212.78999999</v>
      </c>
      <c r="J64" s="86"/>
    </row>
    <row r="65" spans="1:10" ht="15.75" thickBot="1">
      <c r="A65" s="3"/>
      <c r="B65" s="52" t="s">
        <v>5</v>
      </c>
      <c r="C65" s="53">
        <v>357149965787.67004</v>
      </c>
      <c r="D65" s="53">
        <v>993476660.94000006</v>
      </c>
      <c r="E65" s="53">
        <v>2839590706.6299791</v>
      </c>
      <c r="F65" s="53">
        <v>22210043733.549969</v>
      </c>
      <c r="G65" s="53">
        <v>1131166772.0300002</v>
      </c>
      <c r="H65" s="53">
        <v>196325237.318903</v>
      </c>
      <c r="I65" s="53">
        <v>1702174078.1769028</v>
      </c>
      <c r="J65" s="87"/>
    </row>
    <row r="66" spans="1:10" ht="15.75" thickBot="1"/>
    <row r="67" spans="1:10">
      <c r="A67" s="4" t="s">
        <v>24</v>
      </c>
      <c r="B67" s="48" t="s">
        <v>7</v>
      </c>
      <c r="C67" s="49" t="s">
        <v>77</v>
      </c>
      <c r="D67" s="49" t="s">
        <v>0</v>
      </c>
      <c r="E67" s="49" t="s">
        <v>87</v>
      </c>
      <c r="F67" s="49" t="s">
        <v>1</v>
      </c>
      <c r="G67" s="49" t="s">
        <v>2</v>
      </c>
      <c r="H67" s="49" t="s">
        <v>3</v>
      </c>
      <c r="I67" s="49" t="s">
        <v>4</v>
      </c>
      <c r="J67" s="50" t="s">
        <v>77</v>
      </c>
    </row>
    <row r="68" spans="1:10">
      <c r="A68" s="3"/>
      <c r="B68" s="51" t="s">
        <v>8</v>
      </c>
      <c r="C68" s="8">
        <v>342709617792.09003</v>
      </c>
      <c r="D68" s="82">
        <v>322235488.20019531</v>
      </c>
      <c r="E68" s="8">
        <v>7805441718.1499996</v>
      </c>
      <c r="F68" s="8">
        <v>28808632632.75</v>
      </c>
      <c r="G68" s="20">
        <v>37031564427.959999</v>
      </c>
      <c r="H68" s="13">
        <v>156615848.93000001</v>
      </c>
      <c r="I68" s="13">
        <v>1351635572.0469029</v>
      </c>
      <c r="J68" s="85">
        <v>330681796178.01025</v>
      </c>
    </row>
    <row r="69" spans="1:10">
      <c r="A69" s="3"/>
      <c r="B69" s="51" t="s">
        <v>9</v>
      </c>
      <c r="C69" s="8">
        <v>5885245918.3199997</v>
      </c>
      <c r="D69" s="83"/>
      <c r="E69" s="8">
        <v>1301135.31</v>
      </c>
      <c r="F69" s="8">
        <v>341520445.83996278</v>
      </c>
      <c r="G69" s="20">
        <v>3465064.7099999986</v>
      </c>
      <c r="H69" s="13">
        <v>45553947.32</v>
      </c>
      <c r="I69" s="13">
        <v>403942116.9889999</v>
      </c>
      <c r="J69" s="86"/>
    </row>
    <row r="70" spans="1:10">
      <c r="A70" s="3"/>
      <c r="B70" s="51" t="s">
        <v>10</v>
      </c>
      <c r="C70" s="8">
        <v>585136575.58000004</v>
      </c>
      <c r="D70" s="83"/>
      <c r="E70" s="8">
        <v>15575724.33</v>
      </c>
      <c r="F70" s="8">
        <v>75503737.569999993</v>
      </c>
      <c r="G70" s="20">
        <v>1424747.01</v>
      </c>
      <c r="H70" s="13">
        <v>1499683.3</v>
      </c>
      <c r="I70" s="13">
        <v>16443655.901000001</v>
      </c>
      <c r="J70" s="86"/>
    </row>
    <row r="71" spans="1:10">
      <c r="A71" s="3"/>
      <c r="B71" s="51" t="s">
        <v>11</v>
      </c>
      <c r="C71" s="9">
        <v>10475540859.9</v>
      </c>
      <c r="D71" s="84"/>
      <c r="E71" s="8">
        <v>202940486.78999999</v>
      </c>
      <c r="F71" s="8">
        <v>1009645981.9699998</v>
      </c>
      <c r="G71" s="20">
        <v>53703989.719999999</v>
      </c>
      <c r="H71" s="13">
        <v>27411811.710000001</v>
      </c>
      <c r="I71" s="13">
        <v>161234024.5</v>
      </c>
      <c r="J71" s="86"/>
    </row>
    <row r="72" spans="1:10" ht="15.75" thickBot="1">
      <c r="A72" s="3"/>
      <c r="B72" s="52" t="s">
        <v>5</v>
      </c>
      <c r="C72" s="53">
        <v>359655541145.89008</v>
      </c>
      <c r="D72" s="53">
        <v>322235488.20019531</v>
      </c>
      <c r="E72" s="53">
        <v>8025259064.5799999</v>
      </c>
      <c r="F72" s="53">
        <v>30235302798.129963</v>
      </c>
      <c r="G72" s="53">
        <v>37090158229.400002</v>
      </c>
      <c r="H72" s="53">
        <v>231081291.26000002</v>
      </c>
      <c r="I72" s="53">
        <v>1933255369.4369028</v>
      </c>
      <c r="J72" s="87"/>
    </row>
    <row r="73" spans="1:10" ht="15.75" thickBot="1"/>
    <row r="74" spans="1:10">
      <c r="A74" s="4" t="s">
        <v>25</v>
      </c>
      <c r="B74" s="48" t="s">
        <v>7</v>
      </c>
      <c r="C74" s="49" t="s">
        <v>77</v>
      </c>
      <c r="D74" s="49" t="s">
        <v>0</v>
      </c>
      <c r="E74" s="49" t="s">
        <v>88</v>
      </c>
      <c r="F74" s="49" t="s">
        <v>1</v>
      </c>
      <c r="G74" s="49" t="s">
        <v>2</v>
      </c>
      <c r="H74" s="49" t="s">
        <v>3</v>
      </c>
      <c r="I74" s="49" t="s">
        <v>4</v>
      </c>
      <c r="J74" s="50" t="s">
        <v>77</v>
      </c>
    </row>
    <row r="75" spans="1:10">
      <c r="A75" s="3"/>
      <c r="B75" s="51" t="s">
        <v>8</v>
      </c>
      <c r="C75" s="8">
        <v>313587520995.23999</v>
      </c>
      <c r="D75" s="82">
        <v>540830337.10000002</v>
      </c>
      <c r="E75" s="8">
        <v>393519415.95999998</v>
      </c>
      <c r="F75" s="8">
        <v>29202152048.709999</v>
      </c>
      <c r="G75" s="20">
        <v>766661681.96000004</v>
      </c>
      <c r="H75" s="13">
        <v>200630674.94999999</v>
      </c>
      <c r="I75" s="13">
        <v>1552266246.9969029</v>
      </c>
      <c r="J75" s="85">
        <v>330662873700.82001</v>
      </c>
    </row>
    <row r="76" spans="1:10">
      <c r="A76" s="3"/>
      <c r="B76" s="51" t="s">
        <v>9</v>
      </c>
      <c r="C76" s="8">
        <v>5870027542.6700001</v>
      </c>
      <c r="D76" s="83"/>
      <c r="E76" s="8">
        <v>779123.61</v>
      </c>
      <c r="F76" s="8">
        <v>342299569.44996279</v>
      </c>
      <c r="G76" s="20">
        <v>3041214.54</v>
      </c>
      <c r="H76" s="13">
        <v>33688489.409999996</v>
      </c>
      <c r="I76" s="13">
        <v>437630606.39899993</v>
      </c>
      <c r="J76" s="86"/>
    </row>
    <row r="77" spans="1:10">
      <c r="A77" s="3"/>
      <c r="B77" s="51" t="s">
        <v>10</v>
      </c>
      <c r="C77" s="8">
        <v>596262685.20000005</v>
      </c>
      <c r="D77" s="83"/>
      <c r="E77" s="8">
        <v>28931871.350000001</v>
      </c>
      <c r="F77" s="8">
        <v>104435608.91999999</v>
      </c>
      <c r="G77" s="20">
        <v>768456.98</v>
      </c>
      <c r="H77" s="13">
        <v>82613.83</v>
      </c>
      <c r="I77" s="13">
        <v>16526269.731000001</v>
      </c>
      <c r="J77" s="86"/>
    </row>
    <row r="78" spans="1:10">
      <c r="A78" s="3"/>
      <c r="B78" s="51" t="s">
        <v>11</v>
      </c>
      <c r="C78" s="9">
        <v>10627984954.9</v>
      </c>
      <c r="D78" s="84"/>
      <c r="E78" s="8">
        <v>64647879.020000003</v>
      </c>
      <c r="F78" s="8">
        <v>1074293860.9899998</v>
      </c>
      <c r="G78" s="20">
        <v>9455103.3699999992</v>
      </c>
      <c r="H78" s="13">
        <v>33302869.190000001</v>
      </c>
      <c r="I78" s="13">
        <v>194536893.69</v>
      </c>
      <c r="J78" s="86"/>
    </row>
    <row r="79" spans="1:10" ht="15.75" thickBot="1">
      <c r="A79" s="3"/>
      <c r="B79" s="52" t="s">
        <v>5</v>
      </c>
      <c r="C79" s="53">
        <v>330681796178.01001</v>
      </c>
      <c r="D79" s="53">
        <v>540830337.10000002</v>
      </c>
      <c r="E79" s="53">
        <v>487878289.94</v>
      </c>
      <c r="F79" s="53">
        <v>30723181088.069962</v>
      </c>
      <c r="G79" s="53">
        <v>779926456.85000002</v>
      </c>
      <c r="H79" s="53">
        <v>267704647.38</v>
      </c>
      <c r="I79" s="53">
        <v>2200960016.8169026</v>
      </c>
      <c r="J79" s="87"/>
    </row>
    <row r="80" spans="1:10" ht="15.75" thickBot="1">
      <c r="D80" s="59"/>
      <c r="E80" s="62"/>
    </row>
    <row r="81" spans="1:10">
      <c r="A81" s="4" t="s">
        <v>26</v>
      </c>
      <c r="B81" s="48" t="s">
        <v>7</v>
      </c>
      <c r="C81" s="49" t="s">
        <v>77</v>
      </c>
      <c r="D81" s="49" t="s">
        <v>0</v>
      </c>
      <c r="E81" s="49" t="s">
        <v>89</v>
      </c>
      <c r="F81" s="49" t="s">
        <v>1</v>
      </c>
      <c r="G81" s="49" t="s">
        <v>2</v>
      </c>
      <c r="H81" s="49" t="s">
        <v>3</v>
      </c>
      <c r="I81" s="49" t="s">
        <v>4</v>
      </c>
      <c r="J81" s="50" t="s">
        <v>77</v>
      </c>
    </row>
    <row r="82" spans="1:10">
      <c r="A82" s="3"/>
      <c r="B82" s="51" t="s">
        <v>8</v>
      </c>
      <c r="C82" s="8">
        <v>313447125109.5</v>
      </c>
      <c r="D82" s="82">
        <v>32675328.149999999</v>
      </c>
      <c r="E82" s="8">
        <v>829844904.11000001</v>
      </c>
      <c r="F82" s="8">
        <v>30031996952.82</v>
      </c>
      <c r="G82" s="20">
        <v>799239681.15999997</v>
      </c>
      <c r="H82" s="13">
        <v>1599940687.3699999</v>
      </c>
      <c r="I82" s="13">
        <v>3152206934.3669028</v>
      </c>
      <c r="J82" s="85">
        <v>329306092759.43005</v>
      </c>
    </row>
    <row r="83" spans="1:10">
      <c r="A83" s="3"/>
      <c r="B83" s="51" t="s">
        <v>9</v>
      </c>
      <c r="C83" s="8">
        <v>5877104182.4300003</v>
      </c>
      <c r="D83" s="83"/>
      <c r="E83" s="8">
        <v>77307417.269999996</v>
      </c>
      <c r="F83" s="8">
        <v>419606986.71996278</v>
      </c>
      <c r="G83" s="20">
        <v>1564757.1600000001</v>
      </c>
      <c r="H83" s="13">
        <v>33415796.82</v>
      </c>
      <c r="I83" s="13">
        <v>471046403.21899992</v>
      </c>
      <c r="J83" s="86"/>
    </row>
    <row r="84" spans="1:10">
      <c r="A84" s="3"/>
      <c r="B84" s="51" t="s">
        <v>10</v>
      </c>
      <c r="C84" s="8">
        <v>640592069.44000006</v>
      </c>
      <c r="D84" s="83"/>
      <c r="E84" s="8">
        <v>129232649.76000001</v>
      </c>
      <c r="F84" s="8">
        <v>233668258.68000001</v>
      </c>
      <c r="G84" s="20">
        <v>1111928.3600000001</v>
      </c>
      <c r="H84" s="13">
        <v>2195249.8699999996</v>
      </c>
      <c r="I84" s="13">
        <v>18721519.601</v>
      </c>
      <c r="J84" s="86"/>
    </row>
    <row r="85" spans="1:10">
      <c r="A85" s="3"/>
      <c r="B85" s="51" t="s">
        <v>11</v>
      </c>
      <c r="C85" s="9">
        <v>10698052339.450001</v>
      </c>
      <c r="D85" s="84"/>
      <c r="E85" s="8">
        <v>120232932.81999999</v>
      </c>
      <c r="F85" s="8">
        <v>1194526793.8099997</v>
      </c>
      <c r="G85" s="20">
        <v>79018512.139999971</v>
      </c>
      <c r="H85" s="13">
        <v>29587560.620000005</v>
      </c>
      <c r="I85" s="13">
        <v>224124454.31</v>
      </c>
      <c r="J85" s="86"/>
    </row>
    <row r="86" spans="1:10" ht="15.75" thickBot="1">
      <c r="A86" s="3"/>
      <c r="B86" s="52" t="s">
        <v>5</v>
      </c>
      <c r="C86" s="53">
        <v>330662873700.82001</v>
      </c>
      <c r="D86" s="53">
        <v>32675328.149999999</v>
      </c>
      <c r="E86" s="53">
        <v>1156617903.96</v>
      </c>
      <c r="F86" s="53">
        <v>31879798992.029964</v>
      </c>
      <c r="G86" s="53">
        <v>880934878.81999993</v>
      </c>
      <c r="H86" s="53">
        <v>1665139294.6799998</v>
      </c>
      <c r="I86" s="53">
        <v>3866099311.4969025</v>
      </c>
      <c r="J86" s="87"/>
    </row>
    <row r="87" spans="1:10">
      <c r="F87" s="62"/>
    </row>
    <row r="89" spans="1:10">
      <c r="J89" s="63"/>
    </row>
    <row r="91" spans="1:10">
      <c r="J91" s="21"/>
    </row>
    <row r="92" spans="1:10">
      <c r="D92" s="63"/>
      <c r="E92" s="21"/>
    </row>
    <row r="93" spans="1:10">
      <c r="D93" s="63"/>
      <c r="E93" s="21"/>
    </row>
    <row r="94" spans="1:10">
      <c r="D94" s="63"/>
    </row>
    <row r="95" spans="1:10">
      <c r="D95" s="63"/>
    </row>
    <row r="96" spans="1:10">
      <c r="D96" s="30"/>
    </row>
  </sheetData>
  <mergeCells count="24">
    <mergeCell ref="D82:D85"/>
    <mergeCell ref="J82:J86"/>
    <mergeCell ref="D26:D29"/>
    <mergeCell ref="J26:J30"/>
    <mergeCell ref="D47:D50"/>
    <mergeCell ref="J47:J51"/>
    <mergeCell ref="D40:D43"/>
    <mergeCell ref="J40:J44"/>
    <mergeCell ref="D75:D78"/>
    <mergeCell ref="J75:J79"/>
    <mergeCell ref="D33:D36"/>
    <mergeCell ref="J33:J37"/>
    <mergeCell ref="J68:J72"/>
    <mergeCell ref="D68:D71"/>
    <mergeCell ref="D61:D64"/>
    <mergeCell ref="J61:J65"/>
    <mergeCell ref="D54:D57"/>
    <mergeCell ref="J54:J58"/>
    <mergeCell ref="D5:D8"/>
    <mergeCell ref="J5:J9"/>
    <mergeCell ref="D12:D15"/>
    <mergeCell ref="J12:J16"/>
    <mergeCell ref="J19:J23"/>
    <mergeCell ref="D19:D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showGridLines="0" topLeftCell="A31" workbookViewId="0">
      <selection activeCell="D22" sqref="D22"/>
    </sheetView>
  </sheetViews>
  <sheetFormatPr defaultRowHeight="15"/>
  <cols>
    <col min="1" max="1" width="5.7109375" customWidth="1"/>
    <col min="2" max="2" width="30.140625" customWidth="1"/>
    <col min="3" max="3" width="21.85546875" bestFit="1" customWidth="1"/>
    <col min="4" max="4" width="21.7109375" bestFit="1" customWidth="1"/>
    <col min="5" max="6" width="22.140625" bestFit="1" customWidth="1"/>
    <col min="7" max="7" width="21.7109375" bestFit="1" customWidth="1"/>
    <col min="8" max="9" width="21.85546875" bestFit="1" customWidth="1"/>
    <col min="10" max="10" width="24.42578125" bestFit="1" customWidth="1"/>
    <col min="11" max="11" width="21.7109375" bestFit="1" customWidth="1"/>
    <col min="12" max="12" width="19" bestFit="1" customWidth="1"/>
    <col min="13" max="13" width="18" bestFit="1" customWidth="1"/>
  </cols>
  <sheetData>
    <row r="1" spans="1:13" ht="21">
      <c r="A1" s="3"/>
      <c r="B1" s="12" t="s">
        <v>12</v>
      </c>
      <c r="C1" s="6"/>
      <c r="D1" s="6"/>
      <c r="E1" s="6"/>
      <c r="F1" s="5"/>
      <c r="G1" s="14"/>
      <c r="H1" s="17"/>
      <c r="I1" s="18"/>
      <c r="J1" s="19"/>
      <c r="K1" s="3"/>
    </row>
    <row r="2" spans="1:13" ht="15.75" thickBot="1">
      <c r="A2" s="3"/>
      <c r="B2" s="3"/>
      <c r="C2" s="5"/>
      <c r="D2" s="5"/>
      <c r="E2" s="6"/>
      <c r="F2" s="6"/>
      <c r="G2" s="15"/>
      <c r="H2" s="6"/>
      <c r="I2" s="6"/>
      <c r="J2" s="6"/>
      <c r="K2" s="3"/>
    </row>
    <row r="3" spans="1:13" ht="12.75" customHeight="1">
      <c r="A3" s="4" t="s">
        <v>6</v>
      </c>
      <c r="B3" s="48" t="s">
        <v>7</v>
      </c>
      <c r="C3" s="49" t="s">
        <v>27</v>
      </c>
      <c r="D3" s="49" t="s">
        <v>0</v>
      </c>
      <c r="E3" s="49" t="s">
        <v>64</v>
      </c>
      <c r="F3" s="49" t="s">
        <v>1</v>
      </c>
      <c r="G3" s="49" t="s">
        <v>2</v>
      </c>
      <c r="H3" s="49" t="s">
        <v>3</v>
      </c>
      <c r="I3" s="49" t="s">
        <v>4</v>
      </c>
      <c r="J3" s="50" t="s">
        <v>65</v>
      </c>
      <c r="K3" s="4"/>
    </row>
    <row r="4" spans="1:13">
      <c r="A4" s="3"/>
      <c r="B4" s="51" t="s">
        <v>8</v>
      </c>
      <c r="C4" s="8">
        <v>354218720572.19</v>
      </c>
      <c r="D4" s="82">
        <v>1648514055.6300659</v>
      </c>
      <c r="E4" s="8">
        <v>2789940326.3800001</v>
      </c>
      <c r="F4" s="8">
        <v>2789940326.3800001</v>
      </c>
      <c r="G4" s="20">
        <v>406314035.73000002</v>
      </c>
      <c r="H4" s="13">
        <v>207633722.03999999</v>
      </c>
      <c r="I4" s="13">
        <v>207633722.03999999</v>
      </c>
      <c r="J4" s="85">
        <v>373640665256.63007</v>
      </c>
      <c r="K4" s="3"/>
    </row>
    <row r="5" spans="1:13">
      <c r="A5" s="3"/>
      <c r="B5" s="51" t="s">
        <v>9</v>
      </c>
      <c r="C5" s="8">
        <v>6226224260.6000004</v>
      </c>
      <c r="D5" s="83"/>
      <c r="E5" s="8">
        <v>1706858.21</v>
      </c>
      <c r="F5" s="8">
        <v>1706858.21</v>
      </c>
      <c r="G5" s="20">
        <v>12840847.720000001</v>
      </c>
      <c r="H5" s="13">
        <v>57284715.780000001</v>
      </c>
      <c r="I5" s="13">
        <v>57284715.780000001</v>
      </c>
      <c r="J5" s="86"/>
      <c r="K5" s="3"/>
    </row>
    <row r="6" spans="1:13">
      <c r="A6" s="3"/>
      <c r="B6" s="51" t="s">
        <v>10</v>
      </c>
      <c r="C6" s="8">
        <v>513788037.46999997</v>
      </c>
      <c r="D6" s="83"/>
      <c r="E6" s="8">
        <v>9996763.5099999998</v>
      </c>
      <c r="F6" s="8">
        <v>9996763.5099999998</v>
      </c>
      <c r="G6" s="20">
        <v>2011687.51</v>
      </c>
      <c r="H6" s="13">
        <v>2756208.04</v>
      </c>
      <c r="I6" s="13">
        <v>2756208.04</v>
      </c>
      <c r="J6" s="86"/>
      <c r="K6" s="3"/>
    </row>
    <row r="7" spans="1:13">
      <c r="A7" s="3"/>
      <c r="B7" s="51" t="s">
        <v>11</v>
      </c>
      <c r="C7" s="9">
        <v>8885020499.6499996</v>
      </c>
      <c r="D7" s="84"/>
      <c r="E7" s="8">
        <v>66108172.130000003</v>
      </c>
      <c r="F7" s="8">
        <v>66108172.130000003</v>
      </c>
      <c r="G7" s="20">
        <v>21920210.140000008</v>
      </c>
      <c r="H7" s="13">
        <v>8592862.1799999997</v>
      </c>
      <c r="I7" s="13">
        <v>8592862.1799999997</v>
      </c>
      <c r="J7" s="86"/>
      <c r="K7" s="3"/>
    </row>
    <row r="8" spans="1:13" ht="15.75" thickBot="1">
      <c r="A8" s="3"/>
      <c r="B8" s="52" t="s">
        <v>5</v>
      </c>
      <c r="C8" s="53">
        <v>369843753369.90997</v>
      </c>
      <c r="D8" s="53">
        <v>1648514055.6300659</v>
      </c>
      <c r="E8" s="53">
        <v>2867752120.2300005</v>
      </c>
      <c r="F8" s="53">
        <v>2867752120.2300005</v>
      </c>
      <c r="G8" s="53">
        <v>443086781.10000002</v>
      </c>
      <c r="H8" s="53">
        <v>276267508.03999996</v>
      </c>
      <c r="I8" s="53">
        <v>276267508.03999996</v>
      </c>
      <c r="J8" s="87"/>
      <c r="K8" s="3"/>
    </row>
    <row r="9" spans="1:13" ht="15.75" thickBot="1">
      <c r="L9" s="33"/>
    </row>
    <row r="10" spans="1:13" ht="12.75" customHeight="1">
      <c r="A10" s="4" t="s">
        <v>16</v>
      </c>
      <c r="B10" s="48" t="s">
        <v>7</v>
      </c>
      <c r="C10" s="49" t="s">
        <v>65</v>
      </c>
      <c r="D10" s="49" t="s">
        <v>0</v>
      </c>
      <c r="E10" s="49" t="s">
        <v>66</v>
      </c>
      <c r="F10" s="49" t="s">
        <v>1</v>
      </c>
      <c r="G10" s="49" t="s">
        <v>2</v>
      </c>
      <c r="H10" s="49" t="s">
        <v>3</v>
      </c>
      <c r="I10" s="49" t="s">
        <v>4</v>
      </c>
      <c r="J10" s="50" t="s">
        <v>65</v>
      </c>
      <c r="K10" s="4"/>
      <c r="L10" s="33"/>
    </row>
    <row r="11" spans="1:13">
      <c r="A11" s="3"/>
      <c r="B11" s="51" t="s">
        <v>8</v>
      </c>
      <c r="C11" s="8">
        <v>357947817973.53003</v>
      </c>
      <c r="D11" s="82">
        <v>55426614.010437012</v>
      </c>
      <c r="E11" s="8">
        <v>3436499975</v>
      </c>
      <c r="F11" s="8">
        <v>6226440301.3800001</v>
      </c>
      <c r="G11" s="20">
        <v>524626958.28416514</v>
      </c>
      <c r="H11" s="13">
        <v>162636917.87</v>
      </c>
      <c r="I11" s="13">
        <v>370270639.90999997</v>
      </c>
      <c r="J11" s="85">
        <v>376491589096.92627</v>
      </c>
      <c r="K11" s="3"/>
      <c r="L11" s="33"/>
    </row>
    <row r="12" spans="1:13">
      <c r="A12" s="3"/>
      <c r="B12" s="51" t="s">
        <v>9</v>
      </c>
      <c r="C12" s="8">
        <v>6203206600.6799994</v>
      </c>
      <c r="D12" s="83"/>
      <c r="E12" s="8">
        <v>95030194.519999996</v>
      </c>
      <c r="F12" s="8">
        <v>96737052.729999989</v>
      </c>
      <c r="G12" s="20">
        <v>10978127.230000002</v>
      </c>
      <c r="H12" s="13">
        <v>44953958.280000001</v>
      </c>
      <c r="I12" s="13">
        <v>102238674.06</v>
      </c>
      <c r="J12" s="86"/>
      <c r="K12" s="3"/>
      <c r="L12" s="33"/>
    </row>
    <row r="13" spans="1:13">
      <c r="A13" s="3"/>
      <c r="B13" s="51" t="s">
        <v>10</v>
      </c>
      <c r="C13" s="8">
        <v>517528520.56</v>
      </c>
      <c r="D13" s="83"/>
      <c r="E13" s="8">
        <v>3837926.1</v>
      </c>
      <c r="F13" s="8">
        <v>13834689.609999999</v>
      </c>
      <c r="G13" s="20">
        <v>1544806.62</v>
      </c>
      <c r="H13" s="13">
        <v>2752326.22</v>
      </c>
      <c r="I13" s="13">
        <v>5508534.2599999998</v>
      </c>
      <c r="J13" s="86"/>
      <c r="K13" s="3"/>
      <c r="L13" s="33"/>
    </row>
    <row r="14" spans="1:13">
      <c r="A14" s="3"/>
      <c r="B14" s="51" t="s">
        <v>11</v>
      </c>
      <c r="C14" s="9">
        <v>8972112161.8599968</v>
      </c>
      <c r="D14" s="84"/>
      <c r="E14" s="8">
        <v>28366898.219999999</v>
      </c>
      <c r="F14" s="8">
        <v>94475070.349999994</v>
      </c>
      <c r="G14" s="20">
        <v>10829728.34</v>
      </c>
      <c r="H14" s="13">
        <v>9914944.7100000009</v>
      </c>
      <c r="I14" s="13">
        <v>18507806.890000001</v>
      </c>
      <c r="J14" s="86"/>
      <c r="K14" s="3"/>
      <c r="L14" s="33"/>
    </row>
    <row r="15" spans="1:13" ht="15.75" thickBot="1">
      <c r="A15" s="3"/>
      <c r="B15" s="52" t="s">
        <v>5</v>
      </c>
      <c r="C15" s="53">
        <v>373640665256.63</v>
      </c>
      <c r="D15" s="53">
        <v>55426614.010437012</v>
      </c>
      <c r="E15" s="53">
        <v>3563734993.8399997</v>
      </c>
      <c r="F15" s="53">
        <v>6431487114.0699997</v>
      </c>
      <c r="G15" s="53">
        <v>547979620.4741652</v>
      </c>
      <c r="H15" s="53">
        <v>220258147.08000001</v>
      </c>
      <c r="I15" s="53">
        <v>496525655.11999995</v>
      </c>
      <c r="J15" s="87"/>
      <c r="K15" s="23"/>
      <c r="L15" s="33"/>
      <c r="M15" s="30"/>
    </row>
    <row r="16" spans="1:13" ht="15.75" thickBot="1">
      <c r="L16" s="33"/>
    </row>
    <row r="17" spans="1:12" ht="12.75" customHeight="1">
      <c r="A17" s="4" t="s">
        <v>17</v>
      </c>
      <c r="B17" s="48" t="s">
        <v>7</v>
      </c>
      <c r="C17" s="49" t="s">
        <v>65</v>
      </c>
      <c r="D17" s="49" t="s">
        <v>0</v>
      </c>
      <c r="E17" s="49" t="s">
        <v>67</v>
      </c>
      <c r="F17" s="49" t="s">
        <v>1</v>
      </c>
      <c r="G17" s="49" t="s">
        <v>2</v>
      </c>
      <c r="H17" s="49" t="s">
        <v>3</v>
      </c>
      <c r="I17" s="49" t="s">
        <v>4</v>
      </c>
      <c r="J17" s="50" t="s">
        <v>65</v>
      </c>
      <c r="K17" s="4"/>
      <c r="L17" s="33"/>
    </row>
    <row r="18" spans="1:12">
      <c r="A18" s="3"/>
      <c r="B18" s="51" t="s">
        <v>8</v>
      </c>
      <c r="C18" s="8">
        <v>360527833904.75</v>
      </c>
      <c r="D18" s="82">
        <v>899164221.95000005</v>
      </c>
      <c r="E18" s="8">
        <v>1769502812.78</v>
      </c>
      <c r="F18" s="8">
        <v>7995943114.1599998</v>
      </c>
      <c r="G18" s="20">
        <v>686627211.65999997</v>
      </c>
      <c r="H18" s="13">
        <v>173224757.47999999</v>
      </c>
      <c r="I18" s="13">
        <v>543495397.38999999</v>
      </c>
      <c r="J18" s="85">
        <v>378691594582.36951</v>
      </c>
      <c r="K18" s="3"/>
      <c r="L18" s="33"/>
    </row>
    <row r="19" spans="1:12">
      <c r="A19" s="3"/>
      <c r="B19" s="51" t="s">
        <v>9</v>
      </c>
      <c r="C19" s="8">
        <v>6285412132.8600006</v>
      </c>
      <c r="D19" s="83"/>
      <c r="E19" s="8">
        <v>270550625.82999998</v>
      </c>
      <c r="F19" s="8">
        <v>367287678.55999994</v>
      </c>
      <c r="G19" s="20">
        <v>10478679.269999994</v>
      </c>
      <c r="H19" s="13">
        <v>45106284.409999996</v>
      </c>
      <c r="I19" s="13">
        <v>147344958.47</v>
      </c>
      <c r="J19" s="86"/>
      <c r="K19" s="3"/>
      <c r="L19" s="33"/>
    </row>
    <row r="20" spans="1:12">
      <c r="A20" s="3"/>
      <c r="B20" s="51" t="s">
        <v>10</v>
      </c>
      <c r="C20" s="8">
        <v>518856921.36000001</v>
      </c>
      <c r="D20" s="83"/>
      <c r="E20" s="8">
        <v>3665335.48</v>
      </c>
      <c r="F20" s="8">
        <v>17500025.09</v>
      </c>
      <c r="G20" s="20">
        <v>587296.63</v>
      </c>
      <c r="H20" s="13">
        <v>3651669.86</v>
      </c>
      <c r="I20" s="13">
        <v>9160204.1199999992</v>
      </c>
      <c r="J20" s="86"/>
      <c r="K20" s="3"/>
      <c r="L20" s="33"/>
    </row>
    <row r="21" spans="1:12">
      <c r="A21" s="3"/>
      <c r="B21" s="51" t="s">
        <v>11</v>
      </c>
      <c r="C21" s="9">
        <v>9159486137.960001</v>
      </c>
      <c r="D21" s="84"/>
      <c r="E21" s="8">
        <v>191817318.38999999</v>
      </c>
      <c r="F21" s="8">
        <v>286292388.74000001</v>
      </c>
      <c r="G21" s="20">
        <v>3250066.4999999995</v>
      </c>
      <c r="H21" s="13">
        <v>11768863.18</v>
      </c>
      <c r="I21" s="13">
        <v>30276670.07</v>
      </c>
      <c r="J21" s="86"/>
      <c r="K21" s="3"/>
    </row>
    <row r="22" spans="1:12" ht="15.75" thickBot="1">
      <c r="A22" s="3"/>
      <c r="B22" s="52" t="s">
        <v>5</v>
      </c>
      <c r="C22" s="53">
        <v>376491589096.92999</v>
      </c>
      <c r="D22" s="53">
        <v>899164221.94952393</v>
      </c>
      <c r="E22" s="53">
        <v>2235536092.48</v>
      </c>
      <c r="F22" s="53">
        <v>8667023206.5499992</v>
      </c>
      <c r="G22" s="53">
        <v>700943254.05999994</v>
      </c>
      <c r="H22" s="53">
        <v>233751574.93000001</v>
      </c>
      <c r="I22" s="53">
        <v>730277230.05000007</v>
      </c>
      <c r="J22" s="87"/>
      <c r="K22" s="3"/>
    </row>
    <row r="23" spans="1:12" ht="15.75" thickBot="1">
      <c r="D23" s="40"/>
      <c r="I23" s="42"/>
      <c r="J23" s="41"/>
    </row>
    <row r="24" spans="1:12">
      <c r="A24" s="4" t="s">
        <v>18</v>
      </c>
      <c r="B24" s="48" t="s">
        <v>7</v>
      </c>
      <c r="C24" s="49" t="s">
        <v>65</v>
      </c>
      <c r="D24" s="49" t="s">
        <v>0</v>
      </c>
      <c r="E24" s="49" t="s">
        <v>68</v>
      </c>
      <c r="F24" s="49" t="s">
        <v>1</v>
      </c>
      <c r="G24" s="49" t="s">
        <v>2</v>
      </c>
      <c r="H24" s="49" t="s">
        <v>3</v>
      </c>
      <c r="I24" s="49" t="s">
        <v>4</v>
      </c>
      <c r="J24" s="50" t="s">
        <v>65</v>
      </c>
    </row>
    <row r="25" spans="1:12">
      <c r="A25" s="3"/>
      <c r="B25" s="51" t="s">
        <v>8</v>
      </c>
      <c r="C25" s="8">
        <v>362354210107.29004</v>
      </c>
      <c r="D25" s="82">
        <v>253278665.96002197</v>
      </c>
      <c r="E25" s="8">
        <v>1191600170.46</v>
      </c>
      <c r="F25" s="8">
        <v>9187543284.6199989</v>
      </c>
      <c r="G25" s="20">
        <v>439136029.11000001</v>
      </c>
      <c r="H25" s="13">
        <v>154447179.74000001</v>
      </c>
      <c r="I25" s="13">
        <v>697942577.13</v>
      </c>
      <c r="J25" s="85">
        <v>379815921329.45001</v>
      </c>
    </row>
    <row r="26" spans="1:12">
      <c r="A26" s="3"/>
      <c r="B26" s="51" t="s">
        <v>9</v>
      </c>
      <c r="C26" s="8">
        <v>6541967678.5299997</v>
      </c>
      <c r="D26" s="83"/>
      <c r="E26" s="8">
        <v>276981750.63999999</v>
      </c>
      <c r="F26" s="8">
        <v>644269429.19999993</v>
      </c>
      <c r="G26" s="20">
        <v>17703843.48</v>
      </c>
      <c r="H26" s="13">
        <v>60577294.299999997</v>
      </c>
      <c r="I26" s="13">
        <v>207922252.76999998</v>
      </c>
      <c r="J26" s="86"/>
    </row>
    <row r="27" spans="1:12">
      <c r="A27" s="3"/>
      <c r="B27" s="51" t="s">
        <v>10</v>
      </c>
      <c r="C27" s="8">
        <v>521470631.16000003</v>
      </c>
      <c r="D27" s="83"/>
      <c r="E27" s="8">
        <v>5191774.88</v>
      </c>
      <c r="F27" s="8">
        <v>22691799.969999999</v>
      </c>
      <c r="G27" s="20">
        <v>1461969.73</v>
      </c>
      <c r="H27" s="13">
        <v>2700402.55</v>
      </c>
      <c r="I27" s="13">
        <v>11860606.669999998</v>
      </c>
      <c r="J27" s="86"/>
    </row>
    <row r="28" spans="1:12">
      <c r="A28" s="3"/>
      <c r="B28" s="51" t="s">
        <v>11</v>
      </c>
      <c r="C28" s="9">
        <v>9273946165.3899975</v>
      </c>
      <c r="D28" s="84"/>
      <c r="E28" s="8">
        <v>91106794.420000002</v>
      </c>
      <c r="F28" s="8">
        <v>377399183.16000003</v>
      </c>
      <c r="G28" s="20">
        <v>8634730.0699999984</v>
      </c>
      <c r="H28" s="13">
        <v>9170960.3000000007</v>
      </c>
      <c r="I28" s="13">
        <v>39447630.370000005</v>
      </c>
      <c r="J28" s="86"/>
    </row>
    <row r="29" spans="1:12" ht="15.75" thickBot="1">
      <c r="A29" s="3"/>
      <c r="B29" s="52" t="s">
        <v>5</v>
      </c>
      <c r="C29" s="53">
        <v>378691594582.37006</v>
      </c>
      <c r="D29" s="53">
        <v>253278665.96000001</v>
      </c>
      <c r="E29" s="53">
        <v>1564880490.4000001</v>
      </c>
      <c r="F29" s="53">
        <v>10231903696.949999</v>
      </c>
      <c r="G29" s="53">
        <v>466936572.39000005</v>
      </c>
      <c r="H29" s="53">
        <v>226895836.89000005</v>
      </c>
      <c r="I29" s="53">
        <v>957173066.93999994</v>
      </c>
      <c r="J29" s="87"/>
    </row>
    <row r="30" spans="1:12" ht="15.75" thickBot="1">
      <c r="K30" s="33"/>
    </row>
    <row r="31" spans="1:12">
      <c r="A31" s="4" t="s">
        <v>19</v>
      </c>
      <c r="B31" s="48" t="s">
        <v>7</v>
      </c>
      <c r="C31" s="49" t="s">
        <v>65</v>
      </c>
      <c r="D31" s="49" t="s">
        <v>0</v>
      </c>
      <c r="E31" s="49" t="s">
        <v>69</v>
      </c>
      <c r="F31" s="49" t="s">
        <v>1</v>
      </c>
      <c r="G31" s="49" t="s">
        <v>2</v>
      </c>
      <c r="H31" s="49" t="s">
        <v>3</v>
      </c>
      <c r="I31" s="49" t="s">
        <v>4</v>
      </c>
      <c r="J31" s="50" t="s">
        <v>65</v>
      </c>
      <c r="K31" s="33"/>
    </row>
    <row r="32" spans="1:12">
      <c r="A32" s="3"/>
      <c r="B32" s="51" t="s">
        <v>8</v>
      </c>
      <c r="C32" s="8">
        <v>363057896306.57007</v>
      </c>
      <c r="D32" s="82">
        <v>160101043.61000001</v>
      </c>
      <c r="E32" s="20">
        <v>1619535939.1500001</v>
      </c>
      <c r="F32" s="8">
        <v>10807079223.769999</v>
      </c>
      <c r="G32" s="20">
        <v>362829627.99000001</v>
      </c>
      <c r="H32" s="13">
        <v>147000045.69999999</v>
      </c>
      <c r="I32" s="13">
        <v>844942622.82999992</v>
      </c>
      <c r="J32" s="85">
        <v>379795913901.10004</v>
      </c>
      <c r="K32" s="33"/>
    </row>
    <row r="33" spans="1:11">
      <c r="A33" s="3"/>
      <c r="B33" s="51" t="s">
        <v>9</v>
      </c>
      <c r="C33" s="8">
        <v>6827189544.9800005</v>
      </c>
      <c r="D33" s="83"/>
      <c r="E33" s="20">
        <v>74959211.870000005</v>
      </c>
      <c r="F33" s="8">
        <v>719228641.06999993</v>
      </c>
      <c r="G33" s="20">
        <v>922892982.97000003</v>
      </c>
      <c r="H33" s="13">
        <v>66842202.520000003</v>
      </c>
      <c r="I33" s="13">
        <v>274764455.28999996</v>
      </c>
      <c r="J33" s="86"/>
      <c r="K33" s="33"/>
    </row>
    <row r="34" spans="1:11">
      <c r="A34" s="3"/>
      <c r="B34" s="51" t="s">
        <v>10</v>
      </c>
      <c r="C34" s="8">
        <v>524327186.49000007</v>
      </c>
      <c r="D34" s="83">
        <v>160101043.60998535</v>
      </c>
      <c r="E34" s="20">
        <v>2710855.09</v>
      </c>
      <c r="F34" s="8">
        <v>25402655.059999999</v>
      </c>
      <c r="G34" s="20">
        <v>2381786.12</v>
      </c>
      <c r="H34" s="13">
        <v>2843382.26</v>
      </c>
      <c r="I34" s="13">
        <v>14703988.929999998</v>
      </c>
      <c r="J34" s="86"/>
      <c r="K34" s="33"/>
    </row>
    <row r="35" spans="1:11">
      <c r="A35" s="3"/>
      <c r="B35" s="51" t="s">
        <v>11</v>
      </c>
      <c r="C35" s="9">
        <v>9406508291.4099998</v>
      </c>
      <c r="D35" s="84"/>
      <c r="E35" s="20">
        <v>38452685.509999998</v>
      </c>
      <c r="F35" s="8">
        <v>415851868.67000002</v>
      </c>
      <c r="G35" s="20">
        <v>401409573.27000004</v>
      </c>
      <c r="H35" s="13">
        <v>9567562.75</v>
      </c>
      <c r="I35" s="13">
        <v>49015193.120000005</v>
      </c>
      <c r="J35" s="86"/>
      <c r="K35" s="33"/>
    </row>
    <row r="36" spans="1:11" ht="15.75" thickBot="1">
      <c r="A36" s="3"/>
      <c r="B36" s="52" t="s">
        <v>5</v>
      </c>
      <c r="C36" s="53">
        <v>379815921329.45001</v>
      </c>
      <c r="D36" s="53">
        <v>160101043.61000001</v>
      </c>
      <c r="E36" s="53">
        <v>1735658691.6199999</v>
      </c>
      <c r="F36" s="53">
        <v>11967562388.569998</v>
      </c>
      <c r="G36" s="53">
        <v>1689513970.3499999</v>
      </c>
      <c r="H36" s="53">
        <v>226253193.22999999</v>
      </c>
      <c r="I36" s="53">
        <v>1183426260.1700001</v>
      </c>
      <c r="J36" s="87"/>
      <c r="K36" s="33"/>
    </row>
    <row r="37" spans="1:11" ht="15.75" thickBot="1">
      <c r="K37" s="33"/>
    </row>
    <row r="38" spans="1:11">
      <c r="A38" s="4" t="s">
        <v>20</v>
      </c>
      <c r="B38" s="48" t="s">
        <v>7</v>
      </c>
      <c r="C38" s="49" t="s">
        <v>65</v>
      </c>
      <c r="D38" s="49" t="s">
        <v>0</v>
      </c>
      <c r="E38" s="49" t="s">
        <v>70</v>
      </c>
      <c r="F38" s="49" t="s">
        <v>1</v>
      </c>
      <c r="G38" s="49" t="s">
        <v>2</v>
      </c>
      <c r="H38" s="49" t="s">
        <v>3</v>
      </c>
      <c r="I38" s="49" t="s">
        <v>4</v>
      </c>
      <c r="J38" s="54" t="s">
        <v>65</v>
      </c>
      <c r="K38" s="33"/>
    </row>
    <row r="39" spans="1:11">
      <c r="A39" s="3"/>
      <c r="B39" s="51" t="s">
        <v>8</v>
      </c>
      <c r="C39" s="8">
        <v>364250786680.83002</v>
      </c>
      <c r="D39" s="82">
        <v>118177170.91998291</v>
      </c>
      <c r="E39" s="20">
        <v>3605211806.0700002</v>
      </c>
      <c r="F39" s="8">
        <v>14412291029.839998</v>
      </c>
      <c r="G39" s="20">
        <v>359613802.55007201</v>
      </c>
      <c r="H39" s="13">
        <v>138417418.40000001</v>
      </c>
      <c r="I39" s="13">
        <v>983360041.2299999</v>
      </c>
      <c r="J39" s="88">
        <v>383171662815.94995</v>
      </c>
      <c r="K39" s="33"/>
    </row>
    <row r="40" spans="1:11">
      <c r="A40" s="3"/>
      <c r="B40" s="51" t="s">
        <v>9</v>
      </c>
      <c r="C40" s="8">
        <v>5933635367.9900007</v>
      </c>
      <c r="D40" s="83"/>
      <c r="E40" s="20">
        <v>207430122.62</v>
      </c>
      <c r="F40" s="8">
        <v>926658763.68999994</v>
      </c>
      <c r="G40" s="20">
        <v>31425090.510000065</v>
      </c>
      <c r="H40" s="13">
        <v>52545669.270000003</v>
      </c>
      <c r="I40" s="13">
        <v>327310124.55999994</v>
      </c>
      <c r="J40" s="89"/>
      <c r="K40" s="33"/>
    </row>
    <row r="41" spans="1:11">
      <c r="A41" s="3"/>
      <c r="B41" s="51" t="s">
        <v>10</v>
      </c>
      <c r="C41" s="8">
        <v>524679954.24000001</v>
      </c>
      <c r="D41" s="83"/>
      <c r="E41" s="20">
        <v>4822603.42</v>
      </c>
      <c r="F41" s="8">
        <v>30225258.479999997</v>
      </c>
      <c r="G41" s="20">
        <v>2102399.3199999998</v>
      </c>
      <c r="H41" s="13">
        <v>3106391.89</v>
      </c>
      <c r="I41" s="13">
        <v>17810380.819999997</v>
      </c>
      <c r="J41" s="86"/>
    </row>
    <row r="42" spans="1:11">
      <c r="A42" s="3"/>
      <c r="B42" s="51" t="s">
        <v>11</v>
      </c>
      <c r="C42" s="9">
        <v>9086811898.0400009</v>
      </c>
      <c r="D42" s="84"/>
      <c r="E42" s="20">
        <v>43548399.039999999</v>
      </c>
      <c r="F42" s="8">
        <v>459400267.71000004</v>
      </c>
      <c r="G42" s="20">
        <v>5057022.12</v>
      </c>
      <c r="H42" s="13">
        <v>11173393.16</v>
      </c>
      <c r="I42" s="13">
        <v>60188586.280000001</v>
      </c>
      <c r="J42" s="86"/>
    </row>
    <row r="43" spans="1:11" ht="15.75" thickBot="1">
      <c r="A43" s="3"/>
      <c r="B43" s="52" t="s">
        <v>5</v>
      </c>
      <c r="C43" s="53">
        <v>379795913901.09998</v>
      </c>
      <c r="D43" s="53">
        <v>118177170.91998291</v>
      </c>
      <c r="E43" s="53">
        <v>3861012931.1500001</v>
      </c>
      <c r="F43" s="53">
        <v>15828575319.719997</v>
      </c>
      <c r="G43" s="53">
        <v>398198314.50007206</v>
      </c>
      <c r="H43" s="53">
        <v>205242872.72</v>
      </c>
      <c r="I43" s="53">
        <v>1388669132.8899999</v>
      </c>
      <c r="J43" s="87"/>
    </row>
    <row r="44" spans="1:11" ht="15.75" thickBot="1"/>
    <row r="45" spans="1:11">
      <c r="A45" s="4" t="s">
        <v>21</v>
      </c>
      <c r="B45" s="48" t="s">
        <v>7</v>
      </c>
      <c r="C45" s="49" t="s">
        <v>65</v>
      </c>
      <c r="D45" s="49" t="s">
        <v>0</v>
      </c>
      <c r="E45" s="49" t="s">
        <v>71</v>
      </c>
      <c r="F45" s="49" t="s">
        <v>1</v>
      </c>
      <c r="G45" s="49" t="s">
        <v>2</v>
      </c>
      <c r="H45" s="49" t="s">
        <v>3</v>
      </c>
      <c r="I45" s="49" t="s">
        <v>4</v>
      </c>
      <c r="J45" s="50" t="s">
        <v>65</v>
      </c>
    </row>
    <row r="46" spans="1:11">
      <c r="A46" s="3"/>
      <c r="B46" s="51" t="s">
        <v>8</v>
      </c>
      <c r="C46" s="8">
        <v>367402423747.76001</v>
      </c>
      <c r="D46" s="82">
        <v>651754485.23000002</v>
      </c>
      <c r="E46" s="20">
        <v>3149944493.98</v>
      </c>
      <c r="F46" s="8">
        <v>17562235523.82</v>
      </c>
      <c r="G46" s="20">
        <v>890826554.95000148</v>
      </c>
      <c r="H46" s="13">
        <v>140506832.09999999</v>
      </c>
      <c r="I46" s="13">
        <v>1123866873.3299999</v>
      </c>
      <c r="J46" s="85">
        <v>385944324664.57001</v>
      </c>
    </row>
    <row r="47" spans="1:11">
      <c r="A47" s="3"/>
      <c r="B47" s="51" t="s">
        <v>9</v>
      </c>
      <c r="C47" s="8">
        <v>6085325663.1700001</v>
      </c>
      <c r="D47" s="83"/>
      <c r="E47" s="20">
        <v>54299873.009999998</v>
      </c>
      <c r="F47" s="8">
        <v>980958636.69999993</v>
      </c>
      <c r="G47" s="20">
        <v>7494990.6400000015</v>
      </c>
      <c r="H47" s="13">
        <v>69430966.409999996</v>
      </c>
      <c r="I47" s="13">
        <v>396741090.96999991</v>
      </c>
      <c r="J47" s="86"/>
    </row>
    <row r="48" spans="1:11">
      <c r="A48" s="3"/>
      <c r="B48" s="51" t="s">
        <v>10</v>
      </c>
      <c r="C48" s="8">
        <v>525152421.08999997</v>
      </c>
      <c r="D48" s="83"/>
      <c r="E48" s="20">
        <v>2996715.48</v>
      </c>
      <c r="F48" s="8">
        <v>33221973.959999997</v>
      </c>
      <c r="G48" s="20">
        <v>746662.87999999989</v>
      </c>
      <c r="H48" s="13">
        <v>2886193.26</v>
      </c>
      <c r="I48" s="13">
        <v>20696574.079999998</v>
      </c>
      <c r="J48" s="86"/>
    </row>
    <row r="49" spans="1:10">
      <c r="A49" s="3"/>
      <c r="B49" s="51" t="s">
        <v>11</v>
      </c>
      <c r="C49" s="9">
        <v>9158760983.9300003</v>
      </c>
      <c r="D49" s="84"/>
      <c r="E49" s="20">
        <v>39568622.490000002</v>
      </c>
      <c r="F49" s="8">
        <v>498968890.20000005</v>
      </c>
      <c r="G49" s="20">
        <v>5401286.96</v>
      </c>
      <c r="H49" s="13">
        <v>8608854.3699999992</v>
      </c>
      <c r="I49" s="13">
        <v>68797440.650000006</v>
      </c>
      <c r="J49" s="86"/>
    </row>
    <row r="50" spans="1:10" ht="15.75" thickBot="1">
      <c r="A50" s="3"/>
      <c r="B50" s="52" t="s">
        <v>5</v>
      </c>
      <c r="C50" s="53">
        <v>383171662815.95001</v>
      </c>
      <c r="D50" s="53">
        <v>651754485.23000002</v>
      </c>
      <c r="E50" s="53">
        <v>3246809704.96</v>
      </c>
      <c r="F50" s="53">
        <v>19075385024.68</v>
      </c>
      <c r="G50" s="53">
        <v>904469495.4300015</v>
      </c>
      <c r="H50" s="53">
        <v>221432846.13999999</v>
      </c>
      <c r="I50" s="53">
        <v>1610101979.0299997</v>
      </c>
      <c r="J50" s="87"/>
    </row>
    <row r="51" spans="1:10" ht="15.75" thickBot="1"/>
    <row r="52" spans="1:10">
      <c r="A52" s="4" t="s">
        <v>22</v>
      </c>
      <c r="B52" s="48" t="s">
        <v>7</v>
      </c>
      <c r="C52" s="49" t="s">
        <v>65</v>
      </c>
      <c r="D52" s="49" t="s">
        <v>0</v>
      </c>
      <c r="E52" s="49" t="s">
        <v>72</v>
      </c>
      <c r="F52" s="49" t="s">
        <v>1</v>
      </c>
      <c r="G52" s="49" t="s">
        <v>2</v>
      </c>
      <c r="H52" s="49" t="s">
        <v>3</v>
      </c>
      <c r="I52" s="49" t="s">
        <v>4</v>
      </c>
      <c r="J52" s="50" t="s">
        <v>65</v>
      </c>
    </row>
    <row r="53" spans="1:10">
      <c r="A53" s="3"/>
      <c r="B53" s="51" t="s">
        <v>8</v>
      </c>
      <c r="C53" s="8">
        <v>370051638551.97003</v>
      </c>
      <c r="D53" s="82">
        <v>423089011.47000003</v>
      </c>
      <c r="E53" s="20">
        <v>3215932054.4099998</v>
      </c>
      <c r="F53" s="8">
        <v>20778167578.23</v>
      </c>
      <c r="G53" s="20">
        <v>384198373.25124168</v>
      </c>
      <c r="H53" s="13">
        <v>152143362.31999999</v>
      </c>
      <c r="I53" s="13">
        <v>1276010235.6499999</v>
      </c>
      <c r="J53" s="85">
        <v>389003721357.30878</v>
      </c>
    </row>
    <row r="54" spans="1:10">
      <c r="A54" s="3"/>
      <c r="B54" s="51" t="s">
        <v>9</v>
      </c>
      <c r="C54" s="8">
        <v>6104739462.9800005</v>
      </c>
      <c r="D54" s="83"/>
      <c r="E54" s="20">
        <v>1763479.64</v>
      </c>
      <c r="F54" s="8">
        <v>982722116.33999991</v>
      </c>
      <c r="G54" s="20">
        <v>5479675.5300000031</v>
      </c>
      <c r="H54" s="13">
        <v>65567303.990000002</v>
      </c>
      <c r="I54" s="13">
        <v>462308394.95999992</v>
      </c>
      <c r="J54" s="86"/>
    </row>
    <row r="55" spans="1:10">
      <c r="A55" s="3"/>
      <c r="B55" s="51" t="s">
        <v>10</v>
      </c>
      <c r="C55" s="8">
        <v>528295843.86000001</v>
      </c>
      <c r="D55" s="83"/>
      <c r="E55" s="20">
        <v>6022153.3899999997</v>
      </c>
      <c r="F55" s="8">
        <v>39244127.349999994</v>
      </c>
      <c r="G55" s="20">
        <v>1494180.4</v>
      </c>
      <c r="H55" s="13">
        <v>3797274.22</v>
      </c>
      <c r="I55" s="13">
        <v>24493848.299999997</v>
      </c>
      <c r="J55" s="86"/>
    </row>
    <row r="56" spans="1:10">
      <c r="A56" s="3"/>
      <c r="B56" s="51" t="s">
        <v>11</v>
      </c>
      <c r="C56" s="9">
        <v>9259650805.7600002</v>
      </c>
      <c r="D56" s="84"/>
      <c r="E56" s="20">
        <v>46193024.310000002</v>
      </c>
      <c r="F56" s="8">
        <v>545161914.50999999</v>
      </c>
      <c r="G56" s="20">
        <v>10347308.760000002</v>
      </c>
      <c r="H56" s="13">
        <v>10575552.01</v>
      </c>
      <c r="I56" s="13">
        <v>79372992.660000011</v>
      </c>
      <c r="J56" s="86"/>
    </row>
    <row r="57" spans="1:10" ht="15.75" thickBot="1">
      <c r="A57" s="3"/>
      <c r="B57" s="52" t="s">
        <v>5</v>
      </c>
      <c r="C57" s="53">
        <v>385944324664.57001</v>
      </c>
      <c r="D57" s="53">
        <v>423089011.47000003</v>
      </c>
      <c r="E57" s="53">
        <v>3269910711.7499995</v>
      </c>
      <c r="F57" s="53">
        <v>22345295736.429996</v>
      </c>
      <c r="G57" s="53">
        <v>401519537.94124168</v>
      </c>
      <c r="H57" s="53">
        <v>232083492.53999999</v>
      </c>
      <c r="I57" s="53">
        <v>1842185471.5699997</v>
      </c>
      <c r="J57" s="87"/>
    </row>
    <row r="58" spans="1:10" ht="15.75" thickBot="1"/>
    <row r="59" spans="1:10">
      <c r="A59" s="4" t="s">
        <v>23</v>
      </c>
      <c r="B59" s="48" t="s">
        <v>7</v>
      </c>
      <c r="C59" s="49" t="s">
        <v>65</v>
      </c>
      <c r="D59" s="49" t="s">
        <v>0</v>
      </c>
      <c r="E59" s="49" t="s">
        <v>73</v>
      </c>
      <c r="F59" s="49" t="s">
        <v>1</v>
      </c>
      <c r="G59" s="49" t="s">
        <v>2</v>
      </c>
      <c r="H59" s="49" t="s">
        <v>3</v>
      </c>
      <c r="I59" s="49" t="s">
        <v>4</v>
      </c>
      <c r="J59" s="50" t="s">
        <v>65</v>
      </c>
    </row>
    <row r="60" spans="1:10">
      <c r="A60" s="3"/>
      <c r="B60" s="51" t="s">
        <v>8</v>
      </c>
      <c r="C60" s="8">
        <v>372998644037.5</v>
      </c>
      <c r="D60" s="82">
        <v>34009131.480041504</v>
      </c>
      <c r="E60" s="20">
        <v>1485041208.3199999</v>
      </c>
      <c r="F60" s="8">
        <v>22263208786.549999</v>
      </c>
      <c r="G60" s="20">
        <v>687912614.16999996</v>
      </c>
      <c r="H60" s="13">
        <v>138345401.02000001</v>
      </c>
      <c r="I60" s="13">
        <v>1414355636.6699998</v>
      </c>
      <c r="J60" s="85">
        <v>389717337677.78003</v>
      </c>
    </row>
    <row r="61" spans="1:10">
      <c r="A61" s="3"/>
      <c r="B61" s="51" t="s">
        <v>9</v>
      </c>
      <c r="C61" s="8">
        <v>6098509593.6999998</v>
      </c>
      <c r="D61" s="83"/>
      <c r="E61" s="20">
        <v>40483055.5</v>
      </c>
      <c r="F61" s="8">
        <v>1023205171.8399999</v>
      </c>
      <c r="G61" s="20">
        <v>3907081.010000003</v>
      </c>
      <c r="H61" s="13">
        <v>51107996.450000003</v>
      </c>
      <c r="I61" s="13">
        <v>513416391.40999991</v>
      </c>
      <c r="J61" s="86"/>
    </row>
    <row r="62" spans="1:10">
      <c r="A62" s="3"/>
      <c r="B62" s="51" t="s">
        <v>10</v>
      </c>
      <c r="C62" s="8">
        <v>532014029.63</v>
      </c>
      <c r="D62" s="83"/>
      <c r="E62" s="20">
        <v>5909811.9299999997</v>
      </c>
      <c r="F62" s="8">
        <v>45153939.279999994</v>
      </c>
      <c r="G62" s="20">
        <v>6992765.9399999995</v>
      </c>
      <c r="H62" s="13">
        <v>3035303.27</v>
      </c>
      <c r="I62" s="13">
        <v>27529151.569999997</v>
      </c>
      <c r="J62" s="86"/>
    </row>
    <row r="63" spans="1:10">
      <c r="A63" s="3"/>
      <c r="B63" s="51" t="s">
        <v>11</v>
      </c>
      <c r="C63" s="9">
        <v>9374553696.4799995</v>
      </c>
      <c r="D63" s="84"/>
      <c r="E63" s="20">
        <v>49251560.229999997</v>
      </c>
      <c r="F63" s="8">
        <v>594413474.74000001</v>
      </c>
      <c r="G63" s="20">
        <v>3061819.9</v>
      </c>
      <c r="H63" s="13">
        <v>6715465.2300000004</v>
      </c>
      <c r="I63" s="13">
        <v>86088457.890000015</v>
      </c>
      <c r="J63" s="86"/>
    </row>
    <row r="64" spans="1:10" ht="15.75" thickBot="1">
      <c r="A64" s="3"/>
      <c r="B64" s="52" t="s">
        <v>5</v>
      </c>
      <c r="C64" s="53">
        <v>389003721357.31</v>
      </c>
      <c r="D64" s="53">
        <v>34009131.480041504</v>
      </c>
      <c r="E64" s="53">
        <v>1580685635.98</v>
      </c>
      <c r="F64" s="53">
        <v>23925981372.41</v>
      </c>
      <c r="G64" s="53">
        <v>701874281.01999998</v>
      </c>
      <c r="H64" s="53">
        <v>199204165.97000003</v>
      </c>
      <c r="I64" s="53">
        <v>2041389637.5399997</v>
      </c>
      <c r="J64" s="87"/>
    </row>
    <row r="65" spans="1:10" ht="9.75" customHeight="1" thickBot="1"/>
    <row r="66" spans="1:10">
      <c r="A66" s="4" t="s">
        <v>24</v>
      </c>
      <c r="B66" s="48" t="s">
        <v>7</v>
      </c>
      <c r="C66" s="49" t="s">
        <v>65</v>
      </c>
      <c r="D66" s="49" t="s">
        <v>0</v>
      </c>
      <c r="E66" s="49" t="s">
        <v>74</v>
      </c>
      <c r="F66" s="49" t="s">
        <v>1</v>
      </c>
      <c r="G66" s="49" t="s">
        <v>2</v>
      </c>
      <c r="H66" s="49" t="s">
        <v>3</v>
      </c>
      <c r="I66" s="49" t="s">
        <v>4</v>
      </c>
      <c r="J66" s="50" t="s">
        <v>65</v>
      </c>
    </row>
    <row r="67" spans="1:10">
      <c r="A67" s="3"/>
      <c r="B67" s="51" t="s">
        <v>8</v>
      </c>
      <c r="C67" s="8">
        <v>373639517210.26001</v>
      </c>
      <c r="D67" s="82">
        <v>391515487.73000002</v>
      </c>
      <c r="E67" s="13">
        <v>2018238419.3199999</v>
      </c>
      <c r="F67" s="8">
        <v>24281447205.869999</v>
      </c>
      <c r="G67" s="20">
        <v>1497314152.2</v>
      </c>
      <c r="H67" s="13">
        <v>137608198.52000001</v>
      </c>
      <c r="I67" s="13">
        <v>1551963835.1899998</v>
      </c>
      <c r="J67" s="85">
        <v>390345438027.03998</v>
      </c>
    </row>
    <row r="68" spans="1:10">
      <c r="A68" s="3"/>
      <c r="B68" s="51" t="s">
        <v>9</v>
      </c>
      <c r="C68" s="8">
        <v>6115803285.4200001</v>
      </c>
      <c r="D68" s="83"/>
      <c r="E68" s="13">
        <v>56226985.030000001</v>
      </c>
      <c r="F68" s="8">
        <v>1079432156.8699999</v>
      </c>
      <c r="G68" s="20">
        <v>4419108.7</v>
      </c>
      <c r="H68" s="13">
        <v>51440040.380000003</v>
      </c>
      <c r="I68" s="13">
        <v>564856431.78999996</v>
      </c>
      <c r="J68" s="86"/>
    </row>
    <row r="69" spans="1:10">
      <c r="A69" s="3"/>
      <c r="B69" s="51" t="s">
        <v>10</v>
      </c>
      <c r="C69" s="8">
        <v>530929946.70000005</v>
      </c>
      <c r="D69" s="83"/>
      <c r="E69" s="13">
        <v>5335922.88</v>
      </c>
      <c r="F69" s="8">
        <v>50489862.159999996</v>
      </c>
      <c r="G69" s="20">
        <v>6268478.2600000035</v>
      </c>
      <c r="H69" s="13">
        <v>3433806.99</v>
      </c>
      <c r="I69" s="13">
        <v>30962958.559999995</v>
      </c>
      <c r="J69" s="86"/>
    </row>
    <row r="70" spans="1:10">
      <c r="A70" s="3"/>
      <c r="B70" s="51" t="s">
        <v>11</v>
      </c>
      <c r="C70" s="9">
        <v>9431087235.3999996</v>
      </c>
      <c r="D70" s="84"/>
      <c r="E70" s="13">
        <v>67428534.680000007</v>
      </c>
      <c r="F70" s="8">
        <v>661842009.42000008</v>
      </c>
      <c r="G70" s="20">
        <v>194006329.20999956</v>
      </c>
      <c r="H70" s="13">
        <v>16154886.119999999</v>
      </c>
      <c r="I70" s="13">
        <v>102243344.01000002</v>
      </c>
      <c r="J70" s="86"/>
    </row>
    <row r="71" spans="1:10" ht="15.75" thickBot="1">
      <c r="A71" s="3"/>
      <c r="B71" s="52" t="s">
        <v>5</v>
      </c>
      <c r="C71" s="53">
        <v>389717337677.78003</v>
      </c>
      <c r="D71" s="53">
        <v>391515487.73000002</v>
      </c>
      <c r="E71" s="53">
        <v>2147229861.9100001</v>
      </c>
      <c r="F71" s="53">
        <v>26073211234.32</v>
      </c>
      <c r="G71" s="53">
        <v>1702008068.3699996</v>
      </c>
      <c r="H71" s="53">
        <v>208636932.01000002</v>
      </c>
      <c r="I71" s="53">
        <v>2250026569.5500002</v>
      </c>
      <c r="J71" s="87"/>
    </row>
    <row r="72" spans="1:10" ht="15.75" thickBot="1"/>
    <row r="73" spans="1:10">
      <c r="A73" s="4" t="s">
        <v>25</v>
      </c>
      <c r="B73" s="48" t="s">
        <v>7</v>
      </c>
      <c r="C73" s="49" t="s">
        <v>65</v>
      </c>
      <c r="D73" s="49" t="s">
        <v>0</v>
      </c>
      <c r="E73" s="49" t="s">
        <v>75</v>
      </c>
      <c r="F73" s="49" t="s">
        <v>1</v>
      </c>
      <c r="G73" s="49" t="s">
        <v>2</v>
      </c>
      <c r="H73" s="49" t="s">
        <v>3</v>
      </c>
      <c r="I73" s="49" t="s">
        <v>4</v>
      </c>
      <c r="J73" s="50" t="s">
        <v>65</v>
      </c>
    </row>
    <row r="74" spans="1:10">
      <c r="A74" s="3"/>
      <c r="B74" s="51" t="s">
        <v>8</v>
      </c>
      <c r="C74" s="8">
        <v>374364793030.97998</v>
      </c>
      <c r="D74" s="82">
        <v>1727453290.6900001</v>
      </c>
      <c r="E74" s="44">
        <v>3537389170.1199999</v>
      </c>
      <c r="F74" s="8">
        <v>27818836375.989998</v>
      </c>
      <c r="G74" s="20">
        <v>381311074.93000001</v>
      </c>
      <c r="H74" s="13">
        <v>117178147.75</v>
      </c>
      <c r="I74" s="13">
        <v>1669141982.9399998</v>
      </c>
      <c r="J74" s="85">
        <v>395179545336.46002</v>
      </c>
    </row>
    <row r="75" spans="1:10">
      <c r="A75" s="3"/>
      <c r="B75" s="51" t="s">
        <v>9</v>
      </c>
      <c r="C75" s="8">
        <v>6126233837.4200001</v>
      </c>
      <c r="D75" s="83"/>
      <c r="E75" s="13">
        <v>269938350.20999998</v>
      </c>
      <c r="F75" s="8">
        <v>1349370507.0799999</v>
      </c>
      <c r="G75" s="20">
        <v>7048725.1400000015</v>
      </c>
      <c r="H75" s="13">
        <v>47169288.68</v>
      </c>
      <c r="I75" s="13">
        <v>612025720.46999991</v>
      </c>
      <c r="J75" s="86"/>
    </row>
    <row r="76" spans="1:10">
      <c r="A76" s="3"/>
      <c r="B76" s="51" t="s">
        <v>10</v>
      </c>
      <c r="C76" s="8">
        <v>528695644.29999995</v>
      </c>
      <c r="D76" s="83"/>
      <c r="E76" s="13">
        <v>8145667.6799999997</v>
      </c>
      <c r="F76" s="8">
        <v>58635529.839999996</v>
      </c>
      <c r="G76" s="20">
        <v>5863094.0600000005</v>
      </c>
      <c r="H76" s="13">
        <v>2764868.67</v>
      </c>
      <c r="I76" s="13">
        <v>33727827.229999997</v>
      </c>
      <c r="J76" s="86"/>
    </row>
    <row r="77" spans="1:10">
      <c r="A77" s="3"/>
      <c r="B77" s="51" t="s">
        <v>11</v>
      </c>
      <c r="C77" s="9">
        <v>9325715514.3399982</v>
      </c>
      <c r="D77" s="84"/>
      <c r="E77" s="13">
        <v>42510226.200000003</v>
      </c>
      <c r="F77" s="8">
        <v>704352235.62000012</v>
      </c>
      <c r="G77" s="20">
        <v>168895832.16999999</v>
      </c>
      <c r="H77" s="13">
        <v>21098364.079999998</v>
      </c>
      <c r="I77" s="13">
        <v>123341708.09000002</v>
      </c>
      <c r="J77" s="86"/>
    </row>
    <row r="78" spans="1:10" ht="15.75" thickBot="1">
      <c r="A78" s="3"/>
      <c r="B78" s="52" t="s">
        <v>5</v>
      </c>
      <c r="C78" s="53">
        <v>390345438027.03998</v>
      </c>
      <c r="D78" s="53">
        <v>1727453290.6900001</v>
      </c>
      <c r="E78" s="53">
        <v>3857983414.2099996</v>
      </c>
      <c r="F78" s="53">
        <v>29931194648.529999</v>
      </c>
      <c r="G78" s="53">
        <v>563118726.29999995</v>
      </c>
      <c r="H78" s="53">
        <v>188210669.18000001</v>
      </c>
      <c r="I78" s="53">
        <v>2438237238.73</v>
      </c>
      <c r="J78" s="87"/>
    </row>
    <row r="79" spans="1:10" ht="15.75" thickBot="1"/>
    <row r="80" spans="1:10">
      <c r="A80" s="4" t="s">
        <v>26</v>
      </c>
      <c r="B80" s="48" t="s">
        <v>7</v>
      </c>
      <c r="C80" s="49" t="s">
        <v>65</v>
      </c>
      <c r="D80" s="49" t="s">
        <v>0</v>
      </c>
      <c r="E80" s="49" t="s">
        <v>76</v>
      </c>
      <c r="F80" s="49" t="s">
        <v>1</v>
      </c>
      <c r="G80" s="49" t="s">
        <v>2</v>
      </c>
      <c r="H80" s="49" t="s">
        <v>3</v>
      </c>
      <c r="I80" s="49" t="s">
        <v>4</v>
      </c>
      <c r="J80" s="50" t="s">
        <v>65</v>
      </c>
    </row>
    <row r="81" spans="1:10">
      <c r="A81" s="3"/>
      <c r="B81" s="51" t="s">
        <v>8</v>
      </c>
      <c r="C81" s="8">
        <v>378761274211.66003</v>
      </c>
      <c r="D81" s="82">
        <v>449716112.01999998</v>
      </c>
      <c r="E81" s="44">
        <v>1306024052.6500001</v>
      </c>
      <c r="F81" s="8">
        <v>29124860428.639999</v>
      </c>
      <c r="G81" s="20">
        <v>791757782.61180115</v>
      </c>
      <c r="H81" s="13">
        <v>126536537.55</v>
      </c>
      <c r="I81" s="13">
        <v>1795678520.4899998</v>
      </c>
      <c r="J81" s="85">
        <v>396316391169.73798</v>
      </c>
    </row>
    <row r="82" spans="1:10">
      <c r="A82" s="3"/>
      <c r="B82" s="51" t="s">
        <v>9</v>
      </c>
      <c r="C82" s="8">
        <v>6422226350.79</v>
      </c>
      <c r="D82" s="83"/>
      <c r="E82" s="13">
        <v>407079033.80000001</v>
      </c>
      <c r="F82" s="8">
        <v>1756449540.8799999</v>
      </c>
      <c r="G82" s="20">
        <v>5925468.1999999965</v>
      </c>
      <c r="H82" s="13">
        <v>67475113.640000001</v>
      </c>
      <c r="I82" s="13">
        <v>679500834.1099999</v>
      </c>
      <c r="J82" s="86"/>
    </row>
    <row r="83" spans="1:10">
      <c r="A83" s="3"/>
      <c r="B83" s="51" t="s">
        <v>10</v>
      </c>
      <c r="C83" s="8">
        <v>542469710.25</v>
      </c>
      <c r="D83" s="83"/>
      <c r="E83" s="13">
        <v>4045674.3</v>
      </c>
      <c r="F83" s="8">
        <v>62681204.139999993</v>
      </c>
      <c r="G83" s="20">
        <v>877603.24</v>
      </c>
      <c r="H83" s="13">
        <v>2846538.73</v>
      </c>
      <c r="I83" s="13">
        <v>36574365.959999993</v>
      </c>
      <c r="J83" s="86"/>
    </row>
    <row r="84" spans="1:10">
      <c r="A84" s="3"/>
      <c r="B84" s="51" t="s">
        <v>11</v>
      </c>
      <c r="C84" s="9">
        <v>9453575063.7600002</v>
      </c>
      <c r="D84" s="84"/>
      <c r="E84" s="13">
        <v>20849386.370000001</v>
      </c>
      <c r="F84" s="8">
        <v>725201621.99000013</v>
      </c>
      <c r="G84" s="20">
        <v>31309785.359999999</v>
      </c>
      <c r="H84" s="13">
        <v>24139596.530000001</v>
      </c>
      <c r="I84" s="13">
        <v>147481304.62</v>
      </c>
      <c r="J84" s="86"/>
    </row>
    <row r="85" spans="1:10" ht="15.75" thickBot="1">
      <c r="A85" s="3"/>
      <c r="B85" s="52" t="s">
        <v>5</v>
      </c>
      <c r="C85" s="53">
        <v>395179545336.46002</v>
      </c>
      <c r="D85" s="53">
        <v>449716112.01999998</v>
      </c>
      <c r="E85" s="53">
        <v>1737998147.1199999</v>
      </c>
      <c r="F85" s="53">
        <v>31669192795.650002</v>
      </c>
      <c r="G85" s="53">
        <v>829870639.41180122</v>
      </c>
      <c r="H85" s="53">
        <v>220997786.44999999</v>
      </c>
      <c r="I85" s="53">
        <v>2659235025.1799994</v>
      </c>
      <c r="J85" s="87"/>
    </row>
    <row r="86" spans="1:10">
      <c r="I86" s="43"/>
    </row>
    <row r="87" spans="1:10">
      <c r="C87" s="30"/>
      <c r="E87" s="45"/>
      <c r="F87" s="45"/>
      <c r="H87" s="45"/>
      <c r="I87" s="43"/>
      <c r="J87" s="46"/>
    </row>
    <row r="89" spans="1:10">
      <c r="C89" s="45"/>
      <c r="E89" s="21"/>
      <c r="F89" s="21"/>
      <c r="G89" s="30"/>
      <c r="H89" s="21"/>
      <c r="J89" s="30"/>
    </row>
    <row r="90" spans="1:10">
      <c r="C90" s="45"/>
      <c r="E90" s="43"/>
    </row>
    <row r="91" spans="1:10">
      <c r="C91" s="45"/>
      <c r="H91" s="46"/>
    </row>
    <row r="92" spans="1:10">
      <c r="C92" s="45"/>
    </row>
  </sheetData>
  <mergeCells count="24">
    <mergeCell ref="D32:D35"/>
    <mergeCell ref="D39:D42"/>
    <mergeCell ref="D4:D7"/>
    <mergeCell ref="J4:J8"/>
    <mergeCell ref="D11:D14"/>
    <mergeCell ref="J11:J15"/>
    <mergeCell ref="D18:D21"/>
    <mergeCell ref="J18:J22"/>
    <mergeCell ref="D81:D84"/>
    <mergeCell ref="J81:J85"/>
    <mergeCell ref="J25:J29"/>
    <mergeCell ref="D53:D56"/>
    <mergeCell ref="D74:D77"/>
    <mergeCell ref="J74:J78"/>
    <mergeCell ref="J67:J71"/>
    <mergeCell ref="D67:D70"/>
    <mergeCell ref="J39:J43"/>
    <mergeCell ref="J32:J36"/>
    <mergeCell ref="J60:J64"/>
    <mergeCell ref="D60:D63"/>
    <mergeCell ref="J53:J57"/>
    <mergeCell ref="D46:D49"/>
    <mergeCell ref="J46:J50"/>
    <mergeCell ref="D25:D28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1"/>
  <sheetViews>
    <sheetView showGridLines="0" workbookViewId="0">
      <selection activeCell="J88" sqref="J88"/>
    </sheetView>
  </sheetViews>
  <sheetFormatPr defaultRowHeight="15"/>
  <cols>
    <col min="1" max="1" width="5.7109375" customWidth="1"/>
    <col min="2" max="2" width="30.140625" customWidth="1"/>
    <col min="3" max="3" width="21.85546875" bestFit="1" customWidth="1"/>
    <col min="4" max="4" width="21.7109375" bestFit="1" customWidth="1"/>
    <col min="5" max="5" width="21.85546875" bestFit="1" customWidth="1"/>
    <col min="6" max="6" width="22.140625" bestFit="1" customWidth="1"/>
    <col min="7" max="7" width="21.7109375" bestFit="1" customWidth="1"/>
    <col min="8" max="9" width="21.85546875" bestFit="1" customWidth="1"/>
    <col min="10" max="10" width="24.42578125" bestFit="1" customWidth="1"/>
    <col min="11" max="11" width="21.7109375" bestFit="1" customWidth="1"/>
    <col min="12" max="12" width="19" bestFit="1" customWidth="1"/>
  </cols>
  <sheetData>
    <row r="1" spans="1:11" ht="21">
      <c r="A1" s="3"/>
      <c r="B1" s="12" t="s">
        <v>12</v>
      </c>
      <c r="C1" s="6"/>
      <c r="D1" s="6"/>
      <c r="E1" s="6"/>
      <c r="F1" s="5"/>
      <c r="G1" s="14"/>
      <c r="H1" s="17"/>
      <c r="I1" s="18"/>
      <c r="J1" s="19"/>
      <c r="K1" s="3"/>
    </row>
    <row r="2" spans="1:11">
      <c r="A2" s="3"/>
      <c r="B2" s="3"/>
      <c r="C2" s="5"/>
      <c r="D2" s="5"/>
      <c r="E2" s="6"/>
      <c r="F2" s="6"/>
      <c r="G2" s="15"/>
      <c r="H2" s="6"/>
      <c r="I2" s="6"/>
      <c r="J2" s="6"/>
      <c r="K2" s="3"/>
    </row>
    <row r="3" spans="1:11">
      <c r="A3" s="4" t="s">
        <v>6</v>
      </c>
      <c r="B3" s="1" t="s">
        <v>7</v>
      </c>
      <c r="C3" s="7" t="s">
        <v>14</v>
      </c>
      <c r="D3" s="7" t="s">
        <v>0</v>
      </c>
      <c r="E3" s="7" t="s">
        <v>28</v>
      </c>
      <c r="F3" s="7" t="s">
        <v>1</v>
      </c>
      <c r="G3" s="7" t="s">
        <v>2</v>
      </c>
      <c r="H3" s="7" t="s">
        <v>3</v>
      </c>
      <c r="I3" s="7" t="s">
        <v>4</v>
      </c>
      <c r="J3" s="7" t="s">
        <v>27</v>
      </c>
      <c r="K3" s="4"/>
    </row>
    <row r="4" spans="1:11">
      <c r="A4" s="3"/>
      <c r="B4" s="2" t="s">
        <v>8</v>
      </c>
      <c r="C4" s="8">
        <v>320950281426.29999</v>
      </c>
      <c r="D4" s="82">
        <v>2300001101.4400024</v>
      </c>
      <c r="E4" s="8">
        <v>1945566840.25</v>
      </c>
      <c r="F4" s="8">
        <v>1945566840.25</v>
      </c>
      <c r="G4" s="20">
        <v>399411184.25670671</v>
      </c>
      <c r="H4" s="13">
        <v>156259274.41</v>
      </c>
      <c r="I4" s="13">
        <v>156259274.41</v>
      </c>
      <c r="J4" s="90">
        <v>338880890266.43323</v>
      </c>
      <c r="K4" s="3"/>
    </row>
    <row r="5" spans="1:11">
      <c r="A5" s="3"/>
      <c r="B5" s="2" t="s">
        <v>9</v>
      </c>
      <c r="C5" s="8">
        <v>6810867046.0500002</v>
      </c>
      <c r="D5" s="83"/>
      <c r="E5" s="8">
        <v>193069246.28</v>
      </c>
      <c r="F5" s="8">
        <v>193069246.28</v>
      </c>
      <c r="G5" s="20">
        <v>4789893.8800000064</v>
      </c>
      <c r="H5" s="13">
        <v>99984072.469999999</v>
      </c>
      <c r="I5" s="13">
        <v>99984072.469999999</v>
      </c>
      <c r="J5" s="91"/>
      <c r="K5" s="3"/>
    </row>
    <row r="6" spans="1:11">
      <c r="A6" s="3"/>
      <c r="B6" s="2" t="s">
        <v>10</v>
      </c>
      <c r="C6" s="8">
        <v>428930588.88999999</v>
      </c>
      <c r="D6" s="83"/>
      <c r="E6" s="8">
        <v>11238513.34</v>
      </c>
      <c r="F6" s="8">
        <v>11238513.34</v>
      </c>
      <c r="G6" s="20">
        <v>1129168.3500000001</v>
      </c>
      <c r="H6" s="13">
        <v>1724793.22</v>
      </c>
      <c r="I6" s="13">
        <v>1724793.22</v>
      </c>
      <c r="J6" s="91"/>
      <c r="K6" s="3"/>
    </row>
    <row r="7" spans="1:11">
      <c r="A7" s="3"/>
      <c r="B7" s="2" t="s">
        <v>11</v>
      </c>
      <c r="C7" s="9">
        <v>6885041804.2199993</v>
      </c>
      <c r="D7" s="84"/>
      <c r="E7" s="8">
        <v>36597684.920000002</v>
      </c>
      <c r="F7" s="8">
        <v>36597684.920000002</v>
      </c>
      <c r="G7" s="20">
        <v>7733290.7799999975</v>
      </c>
      <c r="H7" s="13">
        <v>9672307.8900000006</v>
      </c>
      <c r="I7" s="13">
        <v>9672307.8900000006</v>
      </c>
      <c r="J7" s="91"/>
      <c r="K7" s="3"/>
    </row>
    <row r="8" spans="1:11">
      <c r="A8" s="3"/>
      <c r="B8" s="2" t="s">
        <v>5</v>
      </c>
      <c r="C8" s="10">
        <v>335075120865.45996</v>
      </c>
      <c r="D8" s="10">
        <v>2300001101.4400024</v>
      </c>
      <c r="E8" s="10">
        <v>2186472284.79</v>
      </c>
      <c r="F8" s="10">
        <v>2186472284.79</v>
      </c>
      <c r="G8" s="10">
        <v>413063537.26670671</v>
      </c>
      <c r="H8" s="10">
        <v>267640447.99000001</v>
      </c>
      <c r="I8" s="10">
        <v>267640447.99000001</v>
      </c>
      <c r="J8" s="92"/>
      <c r="K8" s="3"/>
    </row>
    <row r="9" spans="1:11">
      <c r="A9" s="3"/>
      <c r="B9" s="3"/>
      <c r="C9" s="11"/>
      <c r="D9" s="11"/>
      <c r="E9" s="6"/>
      <c r="F9" s="6"/>
      <c r="G9" s="15"/>
      <c r="H9" s="6"/>
      <c r="I9" s="6"/>
      <c r="J9" s="6"/>
      <c r="K9" s="16"/>
    </row>
    <row r="10" spans="1:11">
      <c r="A10" s="4" t="s">
        <v>16</v>
      </c>
      <c r="B10" s="1" t="s">
        <v>7</v>
      </c>
      <c r="C10" s="7" t="s">
        <v>27</v>
      </c>
      <c r="D10" s="7" t="s">
        <v>0</v>
      </c>
      <c r="E10" s="7" t="s">
        <v>29</v>
      </c>
      <c r="F10" s="7" t="s">
        <v>1</v>
      </c>
      <c r="G10" s="7" t="s">
        <v>2</v>
      </c>
      <c r="H10" s="7" t="s">
        <v>3</v>
      </c>
      <c r="I10" s="7" t="s">
        <v>4</v>
      </c>
      <c r="J10" s="7" t="s">
        <v>27</v>
      </c>
    </row>
    <row r="11" spans="1:11">
      <c r="A11" s="3"/>
      <c r="B11" s="2" t="s">
        <v>8</v>
      </c>
      <c r="C11" s="8">
        <v>324439482745.85999</v>
      </c>
      <c r="D11" s="82">
        <v>1314319735.24</v>
      </c>
      <c r="E11" s="8">
        <v>2350297687.52</v>
      </c>
      <c r="F11" s="8">
        <v>4295864527.7700005</v>
      </c>
      <c r="G11" s="20">
        <v>263508675.13438556</v>
      </c>
      <c r="H11" s="13">
        <v>158123940.59999999</v>
      </c>
      <c r="I11" s="13">
        <v>314383215.00999999</v>
      </c>
      <c r="J11" s="90">
        <v>342691773349.25507</v>
      </c>
    </row>
    <row r="12" spans="1:11">
      <c r="A12" s="3"/>
      <c r="B12" s="2" t="s">
        <v>9</v>
      </c>
      <c r="C12" s="8">
        <v>7043422972.9299994</v>
      </c>
      <c r="D12" s="83"/>
      <c r="E12" s="8">
        <v>592572848.05999994</v>
      </c>
      <c r="F12" s="8">
        <v>785642094.33999991</v>
      </c>
      <c r="G12" s="20">
        <v>4191475.8100000089</v>
      </c>
      <c r="H12" s="13">
        <v>82196682.650000006</v>
      </c>
      <c r="I12" s="13">
        <v>182180755.12</v>
      </c>
      <c r="J12" s="91"/>
    </row>
    <row r="13" spans="1:11">
      <c r="A13" s="3"/>
      <c r="B13" s="2" t="s">
        <v>10</v>
      </c>
      <c r="C13" s="8">
        <v>437685286.57999998</v>
      </c>
      <c r="D13" s="83"/>
      <c r="E13" s="8">
        <v>7558725.6799999997</v>
      </c>
      <c r="F13" s="8">
        <v>18797239.02</v>
      </c>
      <c r="G13" s="20">
        <v>570522.30000000005</v>
      </c>
      <c r="H13" s="13">
        <v>1953085.74</v>
      </c>
      <c r="I13" s="13">
        <v>3677878.96</v>
      </c>
      <c r="J13" s="91"/>
    </row>
    <row r="14" spans="1:11" ht="15" customHeight="1">
      <c r="A14" s="3"/>
      <c r="B14" s="2" t="s">
        <v>11</v>
      </c>
      <c r="C14" s="9">
        <v>6960299261.0599995</v>
      </c>
      <c r="D14" s="84"/>
      <c r="E14" s="8">
        <v>65630496.799999997</v>
      </c>
      <c r="F14" s="8">
        <v>102228181.72</v>
      </c>
      <c r="G14" s="20">
        <v>2741396.5805020183</v>
      </c>
      <c r="H14" s="13">
        <v>6210631.6600000001</v>
      </c>
      <c r="I14" s="13">
        <v>15882939.550000001</v>
      </c>
      <c r="J14" s="91"/>
    </row>
    <row r="15" spans="1:11">
      <c r="A15" s="3"/>
      <c r="B15" s="2" t="s">
        <v>5</v>
      </c>
      <c r="C15" s="10">
        <v>338880890266.42999</v>
      </c>
      <c r="D15" s="10">
        <v>1314319735.24</v>
      </c>
      <c r="E15" s="10">
        <v>3016059758.0599999</v>
      </c>
      <c r="F15" s="10">
        <v>5202532042.8500013</v>
      </c>
      <c r="G15" s="10">
        <v>271012069.82488757</v>
      </c>
      <c r="H15" s="10">
        <v>248484340.65000001</v>
      </c>
      <c r="I15" s="10">
        <v>516124788.63999999</v>
      </c>
      <c r="J15" s="92"/>
    </row>
    <row r="16" spans="1:11">
      <c r="D16" s="34"/>
      <c r="E16" s="33"/>
      <c r="F16" s="33"/>
      <c r="I16" s="33"/>
      <c r="J16" s="33"/>
    </row>
    <row r="17" spans="1:10">
      <c r="A17" s="4" t="s">
        <v>17</v>
      </c>
      <c r="B17" s="1" t="s">
        <v>7</v>
      </c>
      <c r="C17" s="7" t="s">
        <v>27</v>
      </c>
      <c r="D17" s="7" t="s">
        <v>0</v>
      </c>
      <c r="E17" s="7" t="s">
        <v>30</v>
      </c>
      <c r="F17" s="7" t="s">
        <v>1</v>
      </c>
      <c r="G17" s="7" t="s">
        <v>2</v>
      </c>
      <c r="H17" s="7" t="s">
        <v>3</v>
      </c>
      <c r="I17" s="7" t="s">
        <v>4</v>
      </c>
      <c r="J17" s="7" t="s">
        <v>27</v>
      </c>
    </row>
    <row r="18" spans="1:10">
      <c r="A18" s="3"/>
      <c r="B18" s="2" t="s">
        <v>8</v>
      </c>
      <c r="C18" s="8">
        <v>327858468600.19</v>
      </c>
      <c r="D18" s="82">
        <v>1653543340.3800001</v>
      </c>
      <c r="E18" s="8">
        <v>3317217385.4099998</v>
      </c>
      <c r="F18" s="8">
        <v>7613081913.1800003</v>
      </c>
      <c r="G18" s="20">
        <v>368931456.2983104</v>
      </c>
      <c r="H18" s="13">
        <v>152505802.44999999</v>
      </c>
      <c r="I18" s="13">
        <v>466889017.45999998</v>
      </c>
      <c r="J18" s="90">
        <v>347107771291.51172</v>
      </c>
    </row>
    <row r="19" spans="1:10">
      <c r="A19" s="3"/>
      <c r="B19" s="2" t="s">
        <v>9</v>
      </c>
      <c r="C19" s="8">
        <v>7347087068.5500002</v>
      </c>
      <c r="D19" s="83"/>
      <c r="E19" s="8">
        <v>51245148.920000002</v>
      </c>
      <c r="F19" s="8">
        <v>836887243.25999987</v>
      </c>
      <c r="G19" s="20">
        <v>7861252.669999999</v>
      </c>
      <c r="H19" s="13">
        <v>116479161.8</v>
      </c>
      <c r="I19" s="13">
        <v>298659916.92000002</v>
      </c>
      <c r="J19" s="91"/>
    </row>
    <row r="20" spans="1:10">
      <c r="A20" s="3"/>
      <c r="B20" s="2" t="s">
        <v>10</v>
      </c>
      <c r="C20" s="8">
        <v>444659961.31</v>
      </c>
      <c r="D20" s="83"/>
      <c r="E20" s="8">
        <v>5167211.62</v>
      </c>
      <c r="F20" s="8">
        <v>23964450.640000001</v>
      </c>
      <c r="G20" s="20">
        <v>559389.07000000007</v>
      </c>
      <c r="H20" s="13">
        <v>2064960.97</v>
      </c>
      <c r="I20" s="13">
        <v>5742839.9299999997</v>
      </c>
      <c r="J20" s="91"/>
    </row>
    <row r="21" spans="1:10">
      <c r="A21" s="3"/>
      <c r="B21" s="2" t="s">
        <v>11</v>
      </c>
      <c r="C21" s="9">
        <v>7041557719.21</v>
      </c>
      <c r="D21" s="84"/>
      <c r="E21" s="8">
        <v>49914614.009999998</v>
      </c>
      <c r="F21" s="8">
        <v>152142795.72999999</v>
      </c>
      <c r="G21" s="20">
        <v>3869203.16</v>
      </c>
      <c r="H21" s="13">
        <v>8818531.6699999999</v>
      </c>
      <c r="I21" s="13">
        <v>24701471.219999999</v>
      </c>
      <c r="J21" s="91"/>
    </row>
    <row r="22" spans="1:10">
      <c r="A22" s="3"/>
      <c r="B22" s="2" t="s">
        <v>5</v>
      </c>
      <c r="C22" s="10">
        <v>342691773349.26001</v>
      </c>
      <c r="D22" s="10">
        <v>1653543340.3800001</v>
      </c>
      <c r="E22" s="10">
        <v>3423544359.96</v>
      </c>
      <c r="F22" s="10">
        <v>8626076402.8100014</v>
      </c>
      <c r="G22" s="10">
        <v>381221301.19831043</v>
      </c>
      <c r="H22" s="10">
        <v>279868456.89000005</v>
      </c>
      <c r="I22" s="10">
        <v>795993245.52999997</v>
      </c>
      <c r="J22" s="92"/>
    </row>
    <row r="23" spans="1:10">
      <c r="C23" s="36"/>
      <c r="D23" s="35"/>
      <c r="E23" s="33"/>
    </row>
    <row r="24" spans="1:10">
      <c r="A24" s="4" t="s">
        <v>18</v>
      </c>
      <c r="B24" s="1" t="s">
        <v>7</v>
      </c>
      <c r="C24" s="7" t="s">
        <v>27</v>
      </c>
      <c r="D24" s="7" t="s">
        <v>0</v>
      </c>
      <c r="E24" s="7" t="s">
        <v>31</v>
      </c>
      <c r="F24" s="7" t="s">
        <v>1</v>
      </c>
      <c r="G24" s="7" t="s">
        <v>2</v>
      </c>
      <c r="H24" s="7" t="s">
        <v>3</v>
      </c>
      <c r="I24" s="7" t="s">
        <v>4</v>
      </c>
      <c r="J24" s="7" t="s">
        <v>27</v>
      </c>
    </row>
    <row r="25" spans="1:10">
      <c r="A25" s="3"/>
      <c r="B25" s="2" t="s">
        <v>8</v>
      </c>
      <c r="C25" s="8">
        <v>332132218485.57996</v>
      </c>
      <c r="D25" s="82">
        <v>1531926529.04</v>
      </c>
      <c r="E25" s="8">
        <v>1835650537.5999999</v>
      </c>
      <c r="F25" s="8">
        <v>9448732450.7800007</v>
      </c>
      <c r="G25" s="20">
        <v>246525656.61000001</v>
      </c>
      <c r="H25" s="13">
        <v>123939181.08</v>
      </c>
      <c r="I25" s="13">
        <v>590828198.53999996</v>
      </c>
      <c r="J25" s="90">
        <v>349700263819.31763</v>
      </c>
    </row>
    <row r="26" spans="1:10">
      <c r="A26" s="3"/>
      <c r="B26" s="2" t="s">
        <v>9</v>
      </c>
      <c r="C26" s="8">
        <v>7394669216.04</v>
      </c>
      <c r="D26" s="83"/>
      <c r="E26" s="8">
        <v>177384557.25999999</v>
      </c>
      <c r="F26" s="8">
        <v>1014271800.5199999</v>
      </c>
      <c r="G26" s="20">
        <v>545841760.18981993</v>
      </c>
      <c r="H26" s="13">
        <v>94959723.209999993</v>
      </c>
      <c r="I26" s="13">
        <v>393619640.13</v>
      </c>
      <c r="J26" s="91"/>
    </row>
    <row r="27" spans="1:10">
      <c r="A27" s="3"/>
      <c r="B27" s="2" t="s">
        <v>10</v>
      </c>
      <c r="C27" s="8">
        <v>447901226.82999998</v>
      </c>
      <c r="D27" s="83"/>
      <c r="E27" s="8">
        <v>7664081.4199999999</v>
      </c>
      <c r="F27" s="8">
        <v>31628532.060000002</v>
      </c>
      <c r="G27" s="20">
        <v>1417208.07</v>
      </c>
      <c r="H27" s="13">
        <v>1873630.07</v>
      </c>
      <c r="I27" s="13">
        <v>7616470</v>
      </c>
      <c r="J27" s="91"/>
    </row>
    <row r="28" spans="1:10">
      <c r="A28" s="3"/>
      <c r="B28" s="2" t="s">
        <v>11</v>
      </c>
      <c r="C28" s="9">
        <v>7132982363.0599995</v>
      </c>
      <c r="D28" s="84"/>
      <c r="E28" s="8">
        <v>69168213.900000006</v>
      </c>
      <c r="F28" s="8">
        <v>221311009.63</v>
      </c>
      <c r="G28" s="20">
        <v>5190261.3125087265</v>
      </c>
      <c r="H28" s="13">
        <v>9553970.8699999992</v>
      </c>
      <c r="I28" s="13">
        <v>34255442.089999996</v>
      </c>
      <c r="J28" s="91"/>
    </row>
    <row r="29" spans="1:10">
      <c r="A29" s="3"/>
      <c r="B29" s="2" t="s">
        <v>5</v>
      </c>
      <c r="C29" s="10">
        <v>347107771291.50995</v>
      </c>
      <c r="D29" s="10">
        <v>1531926529.04</v>
      </c>
      <c r="E29" s="10">
        <v>2089867390.1800001</v>
      </c>
      <c r="F29" s="10">
        <v>10715943792.99</v>
      </c>
      <c r="G29" s="10">
        <v>798974886.1823287</v>
      </c>
      <c r="H29" s="10">
        <v>230326505.22999999</v>
      </c>
      <c r="I29" s="10">
        <v>1026319750.76</v>
      </c>
      <c r="J29" s="92"/>
    </row>
    <row r="30" spans="1:10">
      <c r="C30" s="33"/>
      <c r="D30" s="33"/>
      <c r="E30" s="33"/>
    </row>
    <row r="31" spans="1:10">
      <c r="A31" s="4" t="s">
        <v>19</v>
      </c>
      <c r="B31" s="1" t="s">
        <v>7</v>
      </c>
      <c r="C31" s="7" t="s">
        <v>27</v>
      </c>
      <c r="D31" s="7" t="s">
        <v>0</v>
      </c>
      <c r="E31" s="7" t="s">
        <v>56</v>
      </c>
      <c r="F31" s="7" t="s">
        <v>1</v>
      </c>
      <c r="G31" s="7" t="s">
        <v>2</v>
      </c>
      <c r="H31" s="7" t="s">
        <v>3</v>
      </c>
      <c r="I31" s="7" t="s">
        <v>4</v>
      </c>
      <c r="J31" s="7" t="s">
        <v>27</v>
      </c>
    </row>
    <row r="32" spans="1:10">
      <c r="A32" s="3"/>
      <c r="B32" s="2" t="s">
        <v>8</v>
      </c>
      <c r="C32" s="8">
        <v>335199857713.02002</v>
      </c>
      <c r="D32" s="82">
        <v>870694517.14900005</v>
      </c>
      <c r="E32" s="8">
        <v>1673068689.29</v>
      </c>
      <c r="F32" s="8">
        <v>11121801140.07</v>
      </c>
      <c r="G32" s="20">
        <v>282248750.65699184</v>
      </c>
      <c r="H32" s="13">
        <v>166034380.66</v>
      </c>
      <c r="I32" s="13">
        <v>756862579.19999993</v>
      </c>
      <c r="J32" s="90">
        <v>351479010604.24207</v>
      </c>
    </row>
    <row r="33" spans="1:10">
      <c r="A33" s="3"/>
      <c r="B33" s="2" t="s">
        <v>9</v>
      </c>
      <c r="C33" s="8">
        <v>6779123938.4499998</v>
      </c>
      <c r="D33" s="83"/>
      <c r="E33" s="8">
        <v>2859235.13</v>
      </c>
      <c r="F33" s="8">
        <v>1017131035.6499999</v>
      </c>
      <c r="G33" s="20">
        <v>301487096.10001147</v>
      </c>
      <c r="H33" s="13">
        <v>87435512.519999996</v>
      </c>
      <c r="I33" s="13">
        <v>481055152.64999998</v>
      </c>
      <c r="J33" s="91"/>
    </row>
    <row r="34" spans="1:10">
      <c r="A34" s="3"/>
      <c r="B34" s="2" t="s">
        <v>10</v>
      </c>
      <c r="C34" s="8">
        <v>455329794.86999995</v>
      </c>
      <c r="D34" s="83"/>
      <c r="E34" s="8">
        <v>5986574.9400000004</v>
      </c>
      <c r="F34" s="8">
        <v>37615107</v>
      </c>
      <c r="G34" s="20">
        <v>427810.19000000006</v>
      </c>
      <c r="H34" s="13">
        <v>1699888.54</v>
      </c>
      <c r="I34" s="13">
        <v>9316358.5399999991</v>
      </c>
      <c r="J34" s="91"/>
    </row>
    <row r="35" spans="1:10">
      <c r="A35" s="3"/>
      <c r="B35" s="2" t="s">
        <v>11</v>
      </c>
      <c r="C35" s="9">
        <v>7265952372.9799995</v>
      </c>
      <c r="D35" s="84"/>
      <c r="E35" s="8">
        <v>89972786.790000007</v>
      </c>
      <c r="F35" s="8">
        <v>311283796.42000002</v>
      </c>
      <c r="G35" s="20">
        <v>6391030.2099999962</v>
      </c>
      <c r="H35" s="13">
        <v>18110549.5</v>
      </c>
      <c r="I35" s="13">
        <v>52365991.589999996</v>
      </c>
      <c r="J35" s="91"/>
    </row>
    <row r="36" spans="1:10">
      <c r="A36" s="3"/>
      <c r="B36" s="2" t="s">
        <v>5</v>
      </c>
      <c r="C36" s="10">
        <v>349700263819.32001</v>
      </c>
      <c r="D36" s="10">
        <v>870694517.14900005</v>
      </c>
      <c r="E36" s="10">
        <v>1771887286.1500001</v>
      </c>
      <c r="F36" s="10">
        <v>12487831079.139999</v>
      </c>
      <c r="G36" s="10">
        <v>590554687.1570034</v>
      </c>
      <c r="H36" s="10">
        <v>273280331.22000003</v>
      </c>
      <c r="I36" s="10">
        <v>1299600081.9799998</v>
      </c>
      <c r="J36" s="92"/>
    </row>
    <row r="38" spans="1:10">
      <c r="A38" s="4" t="s">
        <v>20</v>
      </c>
      <c r="B38" s="1" t="s">
        <v>7</v>
      </c>
      <c r="C38" s="7" t="s">
        <v>27</v>
      </c>
      <c r="D38" s="7" t="s">
        <v>0</v>
      </c>
      <c r="E38" s="7" t="s">
        <v>57</v>
      </c>
      <c r="F38" s="7" t="s">
        <v>1</v>
      </c>
      <c r="G38" s="7" t="s">
        <v>2</v>
      </c>
      <c r="H38" s="7" t="s">
        <v>3</v>
      </c>
      <c r="I38" s="7" t="s">
        <v>4</v>
      </c>
      <c r="J38" s="7" t="s">
        <v>27</v>
      </c>
    </row>
    <row r="39" spans="1:10">
      <c r="A39" s="3"/>
      <c r="B39" s="2" t="s">
        <v>8</v>
      </c>
      <c r="C39" s="8">
        <v>337130651520.14001</v>
      </c>
      <c r="D39" s="82">
        <v>1478036503.6099854</v>
      </c>
      <c r="E39" s="8">
        <v>1959566829.3</v>
      </c>
      <c r="F39" s="8">
        <v>13081367969.369999</v>
      </c>
      <c r="G39" s="20">
        <v>163284028.28</v>
      </c>
      <c r="H39" s="13">
        <v>119675041.65000001</v>
      </c>
      <c r="I39" s="13">
        <v>876537620.8499999</v>
      </c>
      <c r="J39" s="90">
        <v>354613679895.79999</v>
      </c>
    </row>
    <row r="40" spans="1:10">
      <c r="A40" s="3"/>
      <c r="B40" s="2" t="s">
        <v>9</v>
      </c>
      <c r="C40" s="8">
        <v>6560510730.2000008</v>
      </c>
      <c r="D40" s="83"/>
      <c r="E40" s="8">
        <v>1954140.76</v>
      </c>
      <c r="F40" s="8">
        <v>1019085176.4099998</v>
      </c>
      <c r="G40" s="20">
        <v>6516411.3899999978</v>
      </c>
      <c r="H40" s="13">
        <v>52904078.93</v>
      </c>
      <c r="I40" s="13">
        <v>533959231.57999998</v>
      </c>
      <c r="J40" s="91"/>
    </row>
    <row r="41" spans="1:10">
      <c r="A41" s="3"/>
      <c r="B41" s="2" t="s">
        <v>10</v>
      </c>
      <c r="C41" s="8">
        <v>461159628.99000001</v>
      </c>
      <c r="D41" s="83"/>
      <c r="E41" s="8">
        <v>6410482.5199999996</v>
      </c>
      <c r="F41" s="8">
        <v>44025589.519999996</v>
      </c>
      <c r="G41" s="20">
        <v>1060757.3699999999</v>
      </c>
      <c r="H41" s="13">
        <v>2409906.5299999998</v>
      </c>
      <c r="I41" s="13">
        <v>11726265.069999998</v>
      </c>
      <c r="J41" s="91"/>
    </row>
    <row r="42" spans="1:10">
      <c r="A42" s="3"/>
      <c r="B42" s="2" t="s">
        <v>11</v>
      </c>
      <c r="C42" s="9">
        <v>7326688724.9099998</v>
      </c>
      <c r="D42" s="84"/>
      <c r="E42" s="8">
        <v>56176436.899999999</v>
      </c>
      <c r="F42" s="8">
        <v>367460233.31999999</v>
      </c>
      <c r="G42" s="20">
        <v>9488091.7699999996</v>
      </c>
      <c r="H42" s="13">
        <v>12136785.609999999</v>
      </c>
      <c r="I42" s="13">
        <v>64502777.199999996</v>
      </c>
      <c r="J42" s="91"/>
    </row>
    <row r="43" spans="1:10">
      <c r="A43" s="3"/>
      <c r="B43" s="2" t="s">
        <v>5</v>
      </c>
      <c r="C43" s="10">
        <v>351479010604.23999</v>
      </c>
      <c r="D43" s="10">
        <v>1478036503.6099854</v>
      </c>
      <c r="E43" s="10">
        <v>2024107889.48</v>
      </c>
      <c r="F43" s="10">
        <v>14511938968.619999</v>
      </c>
      <c r="G43" s="10">
        <v>180349288.81</v>
      </c>
      <c r="H43" s="10">
        <v>187125812.72000003</v>
      </c>
      <c r="I43" s="10">
        <v>1486725894.6999998</v>
      </c>
      <c r="J43" s="92"/>
    </row>
    <row r="45" spans="1:10">
      <c r="A45" s="4" t="s">
        <v>21</v>
      </c>
      <c r="B45" s="1" t="s">
        <v>7</v>
      </c>
      <c r="C45" s="7" t="s">
        <v>27</v>
      </c>
      <c r="D45" s="7" t="s">
        <v>0</v>
      </c>
      <c r="E45" s="7" t="s">
        <v>58</v>
      </c>
      <c r="F45" s="7" t="s">
        <v>1</v>
      </c>
      <c r="G45" s="7" t="s">
        <v>2</v>
      </c>
      <c r="H45" s="7" t="s">
        <v>3</v>
      </c>
      <c r="I45" s="7" t="s">
        <v>4</v>
      </c>
      <c r="J45" s="7" t="s">
        <v>27</v>
      </c>
    </row>
    <row r="46" spans="1:10">
      <c r="A46" s="3"/>
      <c r="B46" s="2" t="s">
        <v>8</v>
      </c>
      <c r="C46" s="8">
        <v>340164392354.33002</v>
      </c>
      <c r="D46" s="82">
        <v>1953504811.3199999</v>
      </c>
      <c r="E46" s="8">
        <v>1060225062.12</v>
      </c>
      <c r="F46" s="8">
        <v>14141593031.49</v>
      </c>
      <c r="G46" s="20">
        <v>244031381.414</v>
      </c>
      <c r="H46" s="13">
        <v>144206927.354</v>
      </c>
      <c r="I46" s="13">
        <v>1020744548.2039999</v>
      </c>
      <c r="J46" s="90">
        <v>357604001265.16907</v>
      </c>
    </row>
    <row r="47" spans="1:10">
      <c r="A47" s="3"/>
      <c r="B47" s="2" t="s">
        <v>9</v>
      </c>
      <c r="C47" s="8">
        <v>6574597755.8999996</v>
      </c>
      <c r="D47" s="83"/>
      <c r="E47" s="8">
        <v>464789735.74000001</v>
      </c>
      <c r="F47" s="8">
        <v>1483874912.1499999</v>
      </c>
      <c r="G47" s="20">
        <v>21444781.030000001</v>
      </c>
      <c r="H47" s="13">
        <v>89731035.890000001</v>
      </c>
      <c r="I47" s="13">
        <v>623690267.47000003</v>
      </c>
      <c r="J47" s="91"/>
    </row>
    <row r="48" spans="1:10">
      <c r="A48" s="3"/>
      <c r="B48" s="2" t="s">
        <v>10</v>
      </c>
      <c r="C48" s="8">
        <v>466809588.05000007</v>
      </c>
      <c r="D48" s="83"/>
      <c r="E48" s="8">
        <v>13926305.43</v>
      </c>
      <c r="F48" s="8">
        <v>57951894.949999996</v>
      </c>
      <c r="G48" s="20">
        <v>2253060.11</v>
      </c>
      <c r="H48" s="13">
        <v>3332964.28</v>
      </c>
      <c r="I48" s="13">
        <v>15059229.349999998</v>
      </c>
      <c r="J48" s="91"/>
    </row>
    <row r="49" spans="1:10">
      <c r="A49" s="3"/>
      <c r="B49" s="2" t="s">
        <v>11</v>
      </c>
      <c r="C49" s="9">
        <v>7407880197.5200005</v>
      </c>
      <c r="D49" s="84"/>
      <c r="E49" s="8">
        <v>26348730.550000001</v>
      </c>
      <c r="F49" s="8">
        <v>393808963.87</v>
      </c>
      <c r="G49" s="20">
        <v>13786742.619999999</v>
      </c>
      <c r="H49" s="13">
        <v>9686383.0930000003</v>
      </c>
      <c r="I49" s="13">
        <v>74189160.292999998</v>
      </c>
      <c r="J49" s="91"/>
    </row>
    <row r="50" spans="1:10">
      <c r="A50" s="3"/>
      <c r="B50" s="2" t="s">
        <v>5</v>
      </c>
      <c r="C50" s="10">
        <v>354613679895.80005</v>
      </c>
      <c r="D50" s="10">
        <v>1953504811.3199999</v>
      </c>
      <c r="E50" s="10">
        <v>1565289833.8400002</v>
      </c>
      <c r="F50" s="10">
        <v>16077228802.460001</v>
      </c>
      <c r="G50" s="10">
        <v>281515965.17400002</v>
      </c>
      <c r="H50" s="10">
        <v>246957310.61700001</v>
      </c>
      <c r="I50" s="10">
        <v>1733683205.3169997</v>
      </c>
      <c r="J50" s="92"/>
    </row>
    <row r="52" spans="1:10">
      <c r="A52" s="4" t="s">
        <v>22</v>
      </c>
      <c r="B52" s="1" t="s">
        <v>7</v>
      </c>
      <c r="C52" s="7" t="s">
        <v>27</v>
      </c>
      <c r="D52" s="7" t="s">
        <v>0</v>
      </c>
      <c r="E52" s="7" t="s">
        <v>59</v>
      </c>
      <c r="F52" s="7" t="s">
        <v>1</v>
      </c>
      <c r="G52" s="7" t="s">
        <v>2</v>
      </c>
      <c r="H52" s="7" t="s">
        <v>3</v>
      </c>
      <c r="I52" s="7" t="s">
        <v>4</v>
      </c>
      <c r="J52" s="7" t="s">
        <v>27</v>
      </c>
    </row>
    <row r="53" spans="1:10">
      <c r="A53" s="3"/>
      <c r="B53" s="2" t="s">
        <v>8</v>
      </c>
      <c r="C53" s="8">
        <v>342750352491.63</v>
      </c>
      <c r="D53" s="82">
        <v>1233775070.1400146</v>
      </c>
      <c r="E53" s="8">
        <v>1251872543.01</v>
      </c>
      <c r="F53" s="8">
        <v>15393465574.5</v>
      </c>
      <c r="G53" s="20">
        <v>869443225.03999996</v>
      </c>
      <c r="H53" s="13">
        <v>748555355.54999995</v>
      </c>
      <c r="I53" s="13">
        <v>1769299903.7539997</v>
      </c>
      <c r="J53" s="90">
        <v>357922333317.84998</v>
      </c>
    </row>
    <row r="54" spans="1:10">
      <c r="A54" s="3"/>
      <c r="B54" s="2" t="s">
        <v>9</v>
      </c>
      <c r="C54" s="8">
        <v>6921296412.7099991</v>
      </c>
      <c r="D54" s="83"/>
      <c r="E54" s="8">
        <v>3827569.68</v>
      </c>
      <c r="F54" s="8">
        <v>1487702481.8299999</v>
      </c>
      <c r="G54" s="20">
        <v>192348645.74000001</v>
      </c>
      <c r="H54" s="13">
        <v>271440124.97000003</v>
      </c>
      <c r="I54" s="13">
        <v>895130392.44000006</v>
      </c>
      <c r="J54" s="91"/>
    </row>
    <row r="55" spans="1:10">
      <c r="A55" s="3"/>
      <c r="B55" s="2" t="s">
        <v>10</v>
      </c>
      <c r="C55" s="8">
        <v>481888311.10000002</v>
      </c>
      <c r="D55" s="83"/>
      <c r="E55" s="8">
        <v>42420290.270000003</v>
      </c>
      <c r="F55" s="8">
        <v>100372185.22</v>
      </c>
      <c r="G55" s="20">
        <v>21733607.710000008</v>
      </c>
      <c r="H55" s="13">
        <v>29917575.109999999</v>
      </c>
      <c r="I55" s="13">
        <v>44976804.459999993</v>
      </c>
      <c r="J55" s="91"/>
    </row>
    <row r="56" spans="1:10">
      <c r="A56" s="3"/>
      <c r="B56" s="2" t="s">
        <v>11</v>
      </c>
      <c r="C56" s="9">
        <v>7450464049.7299995</v>
      </c>
      <c r="D56" s="84"/>
      <c r="E56" s="8">
        <v>49597089.700000003</v>
      </c>
      <c r="F56" s="8">
        <v>443406053.56999999</v>
      </c>
      <c r="G56" s="20">
        <v>53786024.580000021</v>
      </c>
      <c r="H56" s="13">
        <v>75935951.420000002</v>
      </c>
      <c r="I56" s="13">
        <v>150125111.713</v>
      </c>
      <c r="J56" s="91"/>
    </row>
    <row r="57" spans="1:10">
      <c r="A57" s="3"/>
      <c r="B57" s="2" t="s">
        <v>5</v>
      </c>
      <c r="C57" s="10">
        <v>357604001265.16998</v>
      </c>
      <c r="D57" s="10">
        <v>1233775070.1400146</v>
      </c>
      <c r="E57" s="10">
        <v>1347717492.6600001</v>
      </c>
      <c r="F57" s="10">
        <v>17424946295.120003</v>
      </c>
      <c r="G57" s="10">
        <v>1137311503.0699999</v>
      </c>
      <c r="H57" s="10">
        <v>1125849007.05</v>
      </c>
      <c r="I57" s="10">
        <v>2859532212.3669996</v>
      </c>
      <c r="J57" s="92"/>
    </row>
    <row r="59" spans="1:10">
      <c r="A59" s="4" t="s">
        <v>23</v>
      </c>
      <c r="B59" s="1" t="s">
        <v>7</v>
      </c>
      <c r="C59" s="7" t="s">
        <v>27</v>
      </c>
      <c r="D59" s="7" t="s">
        <v>0</v>
      </c>
      <c r="E59" s="7" t="s">
        <v>60</v>
      </c>
      <c r="F59" s="7" t="s">
        <v>1</v>
      </c>
      <c r="G59" s="7" t="s">
        <v>2</v>
      </c>
      <c r="H59" s="7" t="s">
        <v>3</v>
      </c>
      <c r="I59" s="7" t="s">
        <v>4</v>
      </c>
      <c r="J59" s="7" t="s">
        <v>27</v>
      </c>
    </row>
    <row r="60" spans="1:10">
      <c r="A60" s="3"/>
      <c r="B60" s="2" t="s">
        <v>8</v>
      </c>
      <c r="C60" s="8">
        <v>343448987955.02002</v>
      </c>
      <c r="D60" s="82">
        <v>1689556424.750061</v>
      </c>
      <c r="E60" s="13">
        <v>1607562991.47</v>
      </c>
      <c r="F60" s="8">
        <v>17001028565.969999</v>
      </c>
      <c r="G60" s="20">
        <v>885572478.51002097</v>
      </c>
      <c r="H60" s="13">
        <v>183798376.36000001</v>
      </c>
      <c r="I60" s="13">
        <v>1953098280.1139998</v>
      </c>
      <c r="J60" s="90">
        <v>359800223193.62006</v>
      </c>
    </row>
    <row r="61" spans="1:10">
      <c r="A61" s="3"/>
      <c r="B61" s="2" t="s">
        <v>9</v>
      </c>
      <c r="C61" s="8">
        <v>6528284783.2399998</v>
      </c>
      <c r="D61" s="83"/>
      <c r="E61" s="13">
        <v>1499706.16</v>
      </c>
      <c r="F61" s="8">
        <v>1489202187.99</v>
      </c>
      <c r="G61" s="20">
        <v>321142689.03001165</v>
      </c>
      <c r="H61" s="13">
        <v>78604454.950000003</v>
      </c>
      <c r="I61" s="13">
        <v>973734847.3900001</v>
      </c>
      <c r="J61" s="91"/>
    </row>
    <row r="62" spans="1:10">
      <c r="A62" s="3"/>
      <c r="B62" s="2" t="s">
        <v>10</v>
      </c>
      <c r="C62" s="8">
        <v>496030004.52000004</v>
      </c>
      <c r="D62" s="83"/>
      <c r="E62" s="13">
        <v>3933510.57</v>
      </c>
      <c r="F62" s="8">
        <v>104305695.78999999</v>
      </c>
      <c r="G62" s="20">
        <v>1716533.8000000003</v>
      </c>
      <c r="H62" s="13">
        <v>3977350.25</v>
      </c>
      <c r="I62" s="13">
        <v>48954154.709999993</v>
      </c>
      <c r="J62" s="91"/>
    </row>
    <row r="63" spans="1:10">
      <c r="A63" s="3"/>
      <c r="B63" s="2" t="s">
        <v>11</v>
      </c>
      <c r="C63" s="9">
        <v>7449030575.0700006</v>
      </c>
      <c r="D63" s="84"/>
      <c r="E63" s="8">
        <v>73717512.849999994</v>
      </c>
      <c r="F63" s="8">
        <v>517123566.41999996</v>
      </c>
      <c r="G63" s="20">
        <v>6246176.3500000006</v>
      </c>
      <c r="H63" s="13">
        <v>17322210.780000001</v>
      </c>
      <c r="I63" s="13">
        <v>167447322.493</v>
      </c>
      <c r="J63" s="91"/>
    </row>
    <row r="64" spans="1:10">
      <c r="A64" s="3"/>
      <c r="B64" s="2" t="s">
        <v>5</v>
      </c>
      <c r="C64" s="10">
        <v>357922333317.85004</v>
      </c>
      <c r="D64" s="10">
        <v>1689556424.750061</v>
      </c>
      <c r="E64" s="10">
        <v>1686713721.05</v>
      </c>
      <c r="F64" s="10">
        <v>19111660016.169998</v>
      </c>
      <c r="G64" s="10">
        <v>1214677877.6900325</v>
      </c>
      <c r="H64" s="10">
        <v>283702392.34000003</v>
      </c>
      <c r="I64" s="10">
        <v>3143234604.7069998</v>
      </c>
      <c r="J64" s="92"/>
    </row>
    <row r="66" spans="1:10" ht="9.75" customHeight="1">
      <c r="A66" s="4" t="s">
        <v>24</v>
      </c>
      <c r="B66" s="1" t="s">
        <v>7</v>
      </c>
      <c r="C66" s="7" t="s">
        <v>27</v>
      </c>
      <c r="D66" s="7" t="s">
        <v>0</v>
      </c>
      <c r="E66" s="7" t="s">
        <v>61</v>
      </c>
      <c r="F66" s="7" t="s">
        <v>1</v>
      </c>
      <c r="G66" s="7" t="s">
        <v>2</v>
      </c>
      <c r="H66" s="7" t="s">
        <v>3</v>
      </c>
      <c r="I66" s="7" t="s">
        <v>4</v>
      </c>
      <c r="J66" s="7" t="s">
        <v>27</v>
      </c>
    </row>
    <row r="67" spans="1:10">
      <c r="A67" s="3"/>
      <c r="B67" s="2" t="s">
        <v>8</v>
      </c>
      <c r="C67" s="8">
        <v>345569740139.90997</v>
      </c>
      <c r="D67" s="82">
        <v>1677732742.8699951</v>
      </c>
      <c r="E67" s="8">
        <v>3500465292.6599998</v>
      </c>
      <c r="F67" s="8">
        <v>20501493858.629997</v>
      </c>
      <c r="G67" s="20">
        <v>293457378.29000002</v>
      </c>
      <c r="H67" s="13">
        <v>176175633.62</v>
      </c>
      <c r="I67" s="13">
        <v>2129273913.7339997</v>
      </c>
      <c r="J67" s="90">
        <v>364882742220.81995</v>
      </c>
    </row>
    <row r="68" spans="1:10">
      <c r="A68" s="3"/>
      <c r="B68" s="2" t="s">
        <v>9</v>
      </c>
      <c r="C68" s="8">
        <v>6201774557.1300001</v>
      </c>
      <c r="D68" s="83"/>
      <c r="E68" s="8">
        <v>13771876.220000001</v>
      </c>
      <c r="F68" s="8">
        <v>1502974064.21</v>
      </c>
      <c r="G68" s="20">
        <v>31516950.829999998</v>
      </c>
      <c r="H68" s="13">
        <v>69351276.590000004</v>
      </c>
      <c r="I68" s="13">
        <v>1043086123.9800001</v>
      </c>
      <c r="J68" s="91"/>
    </row>
    <row r="69" spans="1:10">
      <c r="A69" s="3"/>
      <c r="B69" s="2" t="s">
        <v>10</v>
      </c>
      <c r="C69" s="8">
        <v>498899017.41999996</v>
      </c>
      <c r="D69" s="83"/>
      <c r="E69" s="8">
        <v>9660461.6600000001</v>
      </c>
      <c r="F69" s="8">
        <v>113966157.44999999</v>
      </c>
      <c r="G69" s="20">
        <v>623617.14</v>
      </c>
      <c r="H69" s="13">
        <v>4068194.43</v>
      </c>
      <c r="I69" s="13">
        <v>53022349.139999993</v>
      </c>
      <c r="J69" s="91"/>
    </row>
    <row r="70" spans="1:10">
      <c r="A70" s="3"/>
      <c r="B70" s="2" t="s">
        <v>11</v>
      </c>
      <c r="C70" s="9">
        <v>7529809479.1600008</v>
      </c>
      <c r="D70" s="84"/>
      <c r="E70" s="8">
        <v>474493168.02999878</v>
      </c>
      <c r="F70" s="8">
        <v>991616734.44999874</v>
      </c>
      <c r="G70" s="20">
        <v>8853995.7299999986</v>
      </c>
      <c r="H70" s="13">
        <v>9557467.6099999994</v>
      </c>
      <c r="I70" s="13">
        <v>177004790.10299999</v>
      </c>
      <c r="J70" s="91"/>
    </row>
    <row r="71" spans="1:10">
      <c r="A71" s="3"/>
      <c r="B71" s="2" t="s">
        <v>5</v>
      </c>
      <c r="C71" s="10">
        <v>359800223193.61993</v>
      </c>
      <c r="D71" s="10">
        <v>1677732742.8699951</v>
      </c>
      <c r="E71" s="10">
        <v>3998390798.5699983</v>
      </c>
      <c r="F71" s="10">
        <v>23110050814.739994</v>
      </c>
      <c r="G71" s="10">
        <v>334451941.99000001</v>
      </c>
      <c r="H71" s="10">
        <v>259152572.25</v>
      </c>
      <c r="I71" s="10">
        <v>3402387176.9569998</v>
      </c>
      <c r="J71" s="92"/>
    </row>
    <row r="72" spans="1:10">
      <c r="G72" s="37"/>
    </row>
    <row r="73" spans="1:10">
      <c r="A73" s="4" t="s">
        <v>25</v>
      </c>
      <c r="B73" s="1" t="s">
        <v>7</v>
      </c>
      <c r="C73" s="7" t="s">
        <v>27</v>
      </c>
      <c r="D73" s="7" t="s">
        <v>0</v>
      </c>
      <c r="E73" s="7" t="s">
        <v>62</v>
      </c>
      <c r="F73" s="7" t="s">
        <v>1</v>
      </c>
      <c r="G73" s="7" t="s">
        <v>2</v>
      </c>
      <c r="H73" s="7" t="s">
        <v>3</v>
      </c>
      <c r="I73" s="7" t="s">
        <v>4</v>
      </c>
      <c r="J73" s="7" t="s">
        <v>27</v>
      </c>
    </row>
    <row r="74" spans="1:10">
      <c r="A74" s="3"/>
      <c r="B74" s="2" t="s">
        <v>8</v>
      </c>
      <c r="C74" s="8">
        <v>350164469669.37</v>
      </c>
      <c r="D74" s="82">
        <v>1797267608.7799683</v>
      </c>
      <c r="E74" s="8">
        <v>2417041715.2399998</v>
      </c>
      <c r="F74" s="8">
        <v>22918535573.869995</v>
      </c>
      <c r="G74" s="20">
        <v>524505846.33003879</v>
      </c>
      <c r="H74" s="13">
        <v>164701958.75</v>
      </c>
      <c r="I74" s="13">
        <v>2293975872.4839997</v>
      </c>
      <c r="J74" s="90">
        <v>368384870233.0799</v>
      </c>
    </row>
    <row r="75" spans="1:10">
      <c r="A75" s="3"/>
      <c r="B75" s="2" t="s">
        <v>9</v>
      </c>
      <c r="C75" s="8">
        <v>6192889952.6700001</v>
      </c>
      <c r="D75" s="83"/>
      <c r="E75" s="8">
        <v>28430581.420000002</v>
      </c>
      <c r="F75" s="8">
        <v>1531404645.6300001</v>
      </c>
      <c r="G75" s="20">
        <v>10400102.259999987</v>
      </c>
      <c r="H75" s="13">
        <v>63205723.270000003</v>
      </c>
      <c r="I75" s="13">
        <v>1106291847.2500002</v>
      </c>
      <c r="J75" s="91"/>
    </row>
    <row r="76" spans="1:10">
      <c r="A76" s="3"/>
      <c r="B76" s="2" t="s">
        <v>10</v>
      </c>
      <c r="C76" s="8">
        <v>504668793.5</v>
      </c>
      <c r="D76" s="83"/>
      <c r="E76" s="8">
        <v>4836070.49</v>
      </c>
      <c r="F76" s="8">
        <v>118802227.93999998</v>
      </c>
      <c r="G76" s="20">
        <v>8877979.2599999998</v>
      </c>
      <c r="H76" s="13">
        <v>4067222.01</v>
      </c>
      <c r="I76" s="13">
        <v>57089571.149999991</v>
      </c>
      <c r="J76" s="91"/>
    </row>
    <row r="77" spans="1:10">
      <c r="A77" s="3"/>
      <c r="B77" s="2" t="s">
        <v>11</v>
      </c>
      <c r="C77" s="9">
        <v>8020713805.2799959</v>
      </c>
      <c r="D77" s="84"/>
      <c r="E77" s="8">
        <v>70621277.25</v>
      </c>
      <c r="F77" s="8">
        <v>1062238011.6999987</v>
      </c>
      <c r="G77" s="20">
        <v>30837801.210000008</v>
      </c>
      <c r="H77" s="13">
        <v>9472607.8300000001</v>
      </c>
      <c r="I77" s="13">
        <v>186477397.933</v>
      </c>
      <c r="J77" s="91"/>
    </row>
    <row r="78" spans="1:10">
      <c r="A78" s="3"/>
      <c r="B78" s="2" t="s">
        <v>5</v>
      </c>
      <c r="C78" s="10">
        <v>364882742220.81995</v>
      </c>
      <c r="D78" s="10">
        <v>1797267608.7799683</v>
      </c>
      <c r="E78" s="10">
        <v>2520929644.3999996</v>
      </c>
      <c r="F78" s="10">
        <v>25630980459.139992</v>
      </c>
      <c r="G78" s="10">
        <v>574621729.06003881</v>
      </c>
      <c r="H78" s="10">
        <v>241447511.86000001</v>
      </c>
      <c r="I78" s="10">
        <v>3643834688.8170004</v>
      </c>
      <c r="J78" s="92"/>
    </row>
    <row r="79" spans="1:10">
      <c r="G79" s="38"/>
    </row>
    <row r="80" spans="1:10">
      <c r="A80" s="4" t="s">
        <v>26</v>
      </c>
      <c r="B80" s="1" t="s">
        <v>7</v>
      </c>
      <c r="C80" s="7" t="s">
        <v>27</v>
      </c>
      <c r="D80" s="7" t="s">
        <v>0</v>
      </c>
      <c r="E80" s="7" t="s">
        <v>63</v>
      </c>
      <c r="F80" s="7" t="s">
        <v>1</v>
      </c>
      <c r="G80" s="7" t="s">
        <v>2</v>
      </c>
      <c r="H80" s="7" t="s">
        <v>3</v>
      </c>
      <c r="I80" s="7" t="s">
        <v>4</v>
      </c>
      <c r="J80" s="7" t="s">
        <v>27</v>
      </c>
    </row>
    <row r="81" spans="1:10">
      <c r="A81" s="3"/>
      <c r="B81" s="2" t="s">
        <v>8</v>
      </c>
      <c r="C81" s="8">
        <v>353017923050.81</v>
      </c>
      <c r="D81" s="82">
        <v>143483128.75994873</v>
      </c>
      <c r="E81" s="8">
        <v>1590474421.9200001</v>
      </c>
      <c r="F81" s="8">
        <v>24509009995.789993</v>
      </c>
      <c r="G81" s="20">
        <v>267274432.04050562</v>
      </c>
      <c r="H81" s="13">
        <v>189869444.24000001</v>
      </c>
      <c r="I81" s="13">
        <v>2483845316.724</v>
      </c>
      <c r="J81" s="90">
        <v>369843753369.90948</v>
      </c>
    </row>
    <row r="82" spans="1:10">
      <c r="A82" s="3"/>
      <c r="B82" s="2" t="s">
        <v>9</v>
      </c>
      <c r="C82" s="8">
        <v>6159352276.2700005</v>
      </c>
      <c r="D82" s="83"/>
      <c r="E82" s="8">
        <v>81724451.739999995</v>
      </c>
      <c r="F82" s="8">
        <v>1613129097.3700001</v>
      </c>
      <c r="G82" s="20">
        <v>8625757.2200000342</v>
      </c>
      <c r="H82" s="13">
        <v>67220699.400000006</v>
      </c>
      <c r="I82" s="13">
        <v>1173512546.6500003</v>
      </c>
      <c r="J82" s="91"/>
    </row>
    <row r="83" spans="1:10">
      <c r="A83" s="3"/>
      <c r="B83" s="2" t="s">
        <v>10</v>
      </c>
      <c r="C83" s="8">
        <v>508280539.10000002</v>
      </c>
      <c r="D83" s="83"/>
      <c r="E83" s="8">
        <v>11236782.619999999</v>
      </c>
      <c r="F83" s="8">
        <v>130039010.55999999</v>
      </c>
      <c r="G83" s="20">
        <v>1874671.3199999998</v>
      </c>
      <c r="H83" s="13">
        <v>2845506.2</v>
      </c>
      <c r="I83" s="13">
        <v>59935077.349999994</v>
      </c>
      <c r="J83" s="91"/>
    </row>
    <row r="84" spans="1:10">
      <c r="A84" s="3"/>
      <c r="B84" s="2" t="s">
        <v>11</v>
      </c>
      <c r="C84" s="9">
        <v>8699314366.8999996</v>
      </c>
      <c r="D84" s="84"/>
      <c r="E84" s="8">
        <v>183679397.25</v>
      </c>
      <c r="F84" s="8">
        <v>1245917408.9499989</v>
      </c>
      <c r="G84" s="20">
        <v>5366375.3100000005</v>
      </c>
      <c r="H84" s="13">
        <v>8638159.7300000004</v>
      </c>
      <c r="I84" s="13">
        <v>195115557.66299999</v>
      </c>
      <c r="J84" s="91"/>
    </row>
    <row r="85" spans="1:10">
      <c r="A85" s="3"/>
      <c r="B85" s="2" t="s">
        <v>5</v>
      </c>
      <c r="C85" s="10">
        <v>368384870233.08002</v>
      </c>
      <c r="D85" s="10">
        <v>143483128.75994873</v>
      </c>
      <c r="E85" s="10">
        <v>1867115053.53</v>
      </c>
      <c r="F85" s="10">
        <v>27498095512.669991</v>
      </c>
      <c r="G85" s="10">
        <v>283141235.89050567</v>
      </c>
      <c r="H85" s="10">
        <v>268573809.56999999</v>
      </c>
      <c r="I85" s="10">
        <v>3912408498.3870006</v>
      </c>
      <c r="J85" s="92"/>
    </row>
    <row r="87" spans="1:10">
      <c r="J87" s="39"/>
    </row>
    <row r="88" spans="1:10">
      <c r="J88" s="21">
        <v>369843753369.90997</v>
      </c>
    </row>
    <row r="91" spans="1:10">
      <c r="E91" s="39"/>
    </row>
  </sheetData>
  <mergeCells count="24">
    <mergeCell ref="J60:J64"/>
    <mergeCell ref="J74:J78"/>
    <mergeCell ref="D60:D63"/>
    <mergeCell ref="J81:J85"/>
    <mergeCell ref="D74:D77"/>
    <mergeCell ref="D81:D84"/>
    <mergeCell ref="J67:J71"/>
    <mergeCell ref="D67:D70"/>
    <mergeCell ref="D53:D56"/>
    <mergeCell ref="J25:J29"/>
    <mergeCell ref="D25:D28"/>
    <mergeCell ref="D39:D42"/>
    <mergeCell ref="J39:J43"/>
    <mergeCell ref="J53:J57"/>
    <mergeCell ref="D32:D35"/>
    <mergeCell ref="J32:J36"/>
    <mergeCell ref="D46:D49"/>
    <mergeCell ref="J46:J50"/>
    <mergeCell ref="D4:D7"/>
    <mergeCell ref="J4:J8"/>
    <mergeCell ref="D11:D14"/>
    <mergeCell ref="J11:J15"/>
    <mergeCell ref="J18:J22"/>
    <mergeCell ref="D18:D21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5"/>
  <sheetViews>
    <sheetView showGridLines="0" workbookViewId="0">
      <selection activeCell="D36" sqref="D36"/>
    </sheetView>
  </sheetViews>
  <sheetFormatPr defaultRowHeight="15"/>
  <cols>
    <col min="1" max="1" width="5.7109375" customWidth="1"/>
    <col min="2" max="2" width="30.140625" customWidth="1"/>
    <col min="3" max="3" width="21.85546875" bestFit="1" customWidth="1"/>
    <col min="4" max="4" width="19.7109375" bestFit="1" customWidth="1"/>
    <col min="5" max="5" width="21.7109375" bestFit="1" customWidth="1"/>
    <col min="6" max="6" width="22.140625" bestFit="1" customWidth="1"/>
    <col min="7" max="7" width="21.7109375" bestFit="1" customWidth="1"/>
    <col min="8" max="10" width="21.85546875" bestFit="1" customWidth="1"/>
    <col min="11" max="11" width="21.7109375" bestFit="1" customWidth="1"/>
    <col min="12" max="12" width="19" bestFit="1" customWidth="1"/>
  </cols>
  <sheetData>
    <row r="1" spans="1:11" ht="21">
      <c r="A1" s="3"/>
      <c r="B1" s="12" t="s">
        <v>12</v>
      </c>
      <c r="C1" s="6"/>
      <c r="D1" s="6"/>
      <c r="E1" s="6"/>
      <c r="F1" s="5"/>
      <c r="G1" s="14"/>
      <c r="H1" s="17"/>
      <c r="I1" s="18"/>
      <c r="J1" s="19"/>
      <c r="K1" s="3"/>
    </row>
    <row r="2" spans="1:11">
      <c r="A2" s="3"/>
      <c r="B2" s="3"/>
      <c r="C2" s="5"/>
      <c r="D2" s="5"/>
      <c r="E2" s="6"/>
      <c r="F2" s="6"/>
      <c r="G2" s="15"/>
      <c r="H2" s="6"/>
      <c r="I2" s="6"/>
      <c r="J2" s="6"/>
      <c r="K2" s="3"/>
    </row>
    <row r="3" spans="1:11">
      <c r="A3" s="4" t="s">
        <v>6</v>
      </c>
      <c r="B3" s="1" t="s">
        <v>7</v>
      </c>
      <c r="C3" s="7" t="s">
        <v>13</v>
      </c>
      <c r="D3" s="7" t="s">
        <v>0</v>
      </c>
      <c r="E3" s="7" t="s">
        <v>32</v>
      </c>
      <c r="F3" s="7" t="s">
        <v>1</v>
      </c>
      <c r="G3" s="7" t="s">
        <v>2</v>
      </c>
      <c r="H3" s="7" t="s">
        <v>3</v>
      </c>
      <c r="I3" s="7" t="s">
        <v>4</v>
      </c>
      <c r="J3" s="7" t="s">
        <v>14</v>
      </c>
      <c r="K3" s="4"/>
    </row>
    <row r="4" spans="1:11">
      <c r="A4" s="3"/>
      <c r="B4" s="2" t="s">
        <v>8</v>
      </c>
      <c r="C4" s="8">
        <v>290141004402.27997</v>
      </c>
      <c r="D4" s="82">
        <v>2189532413.1916504</v>
      </c>
      <c r="E4" s="8">
        <v>5062053859.6499996</v>
      </c>
      <c r="F4" s="8">
        <v>5062053859.6499996</v>
      </c>
      <c r="G4" s="20">
        <v>875439100.13999999</v>
      </c>
      <c r="H4" s="13">
        <v>107880241.08</v>
      </c>
      <c r="I4" s="13">
        <v>107879745.59</v>
      </c>
      <c r="J4" s="90">
        <v>307567880405.13763</v>
      </c>
      <c r="K4" s="3"/>
    </row>
    <row r="5" spans="1:11">
      <c r="A5" s="3"/>
      <c r="B5" s="2" t="s">
        <v>9</v>
      </c>
      <c r="C5" s="8">
        <v>6084112273.5699997</v>
      </c>
      <c r="D5" s="83"/>
      <c r="E5" s="8">
        <v>175038960.55000001</v>
      </c>
      <c r="F5" s="8">
        <v>175038960.55000001</v>
      </c>
      <c r="G5" s="20">
        <v>899673721.204</v>
      </c>
      <c r="H5" s="13">
        <v>82063163.659999996</v>
      </c>
      <c r="I5" s="13">
        <v>82063163.650000006</v>
      </c>
      <c r="J5" s="91"/>
      <c r="K5" s="3"/>
    </row>
    <row r="6" spans="1:11">
      <c r="A6" s="3"/>
      <c r="B6" s="2" t="s">
        <v>10</v>
      </c>
      <c r="C6" s="8">
        <v>355173137.92999995</v>
      </c>
      <c r="D6" s="83"/>
      <c r="E6" s="8">
        <v>8034950.54</v>
      </c>
      <c r="F6" s="8">
        <v>8034950.54</v>
      </c>
      <c r="G6" s="20">
        <v>341347.66</v>
      </c>
      <c r="H6" s="13">
        <v>1690361.29</v>
      </c>
      <c r="I6" s="13">
        <v>1690361.29</v>
      </c>
      <c r="J6" s="91"/>
      <c r="K6" s="3"/>
    </row>
    <row r="7" spans="1:11">
      <c r="A7" s="3"/>
      <c r="B7" s="2" t="s">
        <v>11</v>
      </c>
      <c r="C7" s="9">
        <v>5478449852.7399998</v>
      </c>
      <c r="D7" s="84"/>
      <c r="E7" s="8">
        <v>65335917.210000001</v>
      </c>
      <c r="F7" s="8">
        <v>65335917.210000001</v>
      </c>
      <c r="G7" s="20">
        <v>18032574.449999999</v>
      </c>
      <c r="H7" s="13">
        <v>5734853.04</v>
      </c>
      <c r="I7" s="13">
        <v>5735348.5099999998</v>
      </c>
      <c r="J7" s="91"/>
      <c r="K7" s="3"/>
    </row>
    <row r="8" spans="1:11">
      <c r="A8" s="3"/>
      <c r="B8" s="2" t="s">
        <v>5</v>
      </c>
      <c r="C8" s="10">
        <v>302058739666.51996</v>
      </c>
      <c r="D8" s="10">
        <v>2189532413.1916504</v>
      </c>
      <c r="E8" s="10">
        <v>5310463687.9499998</v>
      </c>
      <c r="F8" s="10">
        <v>5310463687.9499998</v>
      </c>
      <c r="G8" s="10">
        <v>1793486743.4540093</v>
      </c>
      <c r="H8" s="10">
        <v>197368619.07000002</v>
      </c>
      <c r="I8" s="10">
        <v>197368619.03999999</v>
      </c>
      <c r="J8" s="92"/>
      <c r="K8" s="3"/>
    </row>
    <row r="9" spans="1:11">
      <c r="A9" s="3"/>
      <c r="B9" s="3"/>
      <c r="C9" s="11"/>
      <c r="D9" s="11"/>
      <c r="E9" s="6"/>
      <c r="F9" s="6"/>
      <c r="G9" s="15"/>
      <c r="H9" s="6"/>
      <c r="I9" s="6"/>
      <c r="J9" s="6"/>
      <c r="K9" s="16"/>
    </row>
    <row r="10" spans="1:11">
      <c r="A10" s="4" t="s">
        <v>16</v>
      </c>
      <c r="B10" s="1" t="s">
        <v>7</v>
      </c>
      <c r="C10" s="7" t="s">
        <v>14</v>
      </c>
      <c r="D10" s="7" t="s">
        <v>0</v>
      </c>
      <c r="E10" s="7" t="s">
        <v>33</v>
      </c>
      <c r="F10" s="7" t="s">
        <v>1</v>
      </c>
      <c r="G10" s="7" t="s">
        <v>2</v>
      </c>
      <c r="H10" s="7" t="s">
        <v>3</v>
      </c>
      <c r="I10" s="7" t="s">
        <v>4</v>
      </c>
      <c r="J10" s="7" t="s">
        <v>14</v>
      </c>
    </row>
    <row r="11" spans="1:11">
      <c r="A11" s="3"/>
      <c r="B11" s="2" t="s">
        <v>8</v>
      </c>
      <c r="C11" s="8">
        <v>295428169194.88</v>
      </c>
      <c r="D11" s="82">
        <v>1835725516.0999999</v>
      </c>
      <c r="E11" s="8">
        <v>721220461.76999998</v>
      </c>
      <c r="F11" s="8">
        <v>5783274321.4200001</v>
      </c>
      <c r="G11" s="20">
        <v>405569259.37</v>
      </c>
      <c r="H11" s="13">
        <v>139976700.88</v>
      </c>
      <c r="I11" s="13">
        <v>247856446.47</v>
      </c>
      <c r="J11" s="90">
        <v>310025445857.76996</v>
      </c>
    </row>
    <row r="12" spans="1:11">
      <c r="A12" s="3"/>
      <c r="B12" s="2" t="s">
        <v>9</v>
      </c>
      <c r="C12" s="8">
        <v>6149254696.9400005</v>
      </c>
      <c r="D12" s="83"/>
      <c r="E12" s="8">
        <v>562316176.57000005</v>
      </c>
      <c r="F12" s="8">
        <v>737355137.12000012</v>
      </c>
      <c r="G12" s="20">
        <v>60562776.060000002</v>
      </c>
      <c r="H12" s="13">
        <v>91651383.189999998</v>
      </c>
      <c r="I12" s="13">
        <v>173714546.84</v>
      </c>
      <c r="J12" s="91"/>
    </row>
    <row r="13" spans="1:11">
      <c r="A13" s="3"/>
      <c r="B13" s="2" t="s">
        <v>10</v>
      </c>
      <c r="C13" s="8">
        <v>367312274.94999999</v>
      </c>
      <c r="D13" s="83"/>
      <c r="E13" s="8">
        <v>16734831.210000001</v>
      </c>
      <c r="F13" s="8">
        <v>24769781.75</v>
      </c>
      <c r="G13" s="20">
        <v>1365437.12</v>
      </c>
      <c r="H13" s="13">
        <v>4196431.42</v>
      </c>
      <c r="I13" s="13">
        <v>5886792.71</v>
      </c>
      <c r="J13" s="91"/>
    </row>
    <row r="14" spans="1:11" ht="15" customHeight="1">
      <c r="A14" s="3"/>
      <c r="B14" s="2" t="s">
        <v>11</v>
      </c>
      <c r="C14" s="9">
        <v>5623144238.3700018</v>
      </c>
      <c r="D14" s="84"/>
      <c r="E14" s="8">
        <v>49007666.840000004</v>
      </c>
      <c r="F14" s="8">
        <v>114343584.05000001</v>
      </c>
      <c r="G14" s="20">
        <v>15382945.849999996</v>
      </c>
      <c r="H14" s="13">
        <v>8734265.9700000007</v>
      </c>
      <c r="I14" s="13">
        <v>14469614.48</v>
      </c>
      <c r="J14" s="91"/>
    </row>
    <row r="15" spans="1:11">
      <c r="A15" s="3"/>
      <c r="B15" s="2" t="s">
        <v>5</v>
      </c>
      <c r="C15" s="10">
        <v>307567880405.14001</v>
      </c>
      <c r="D15" s="10">
        <v>1835725516.0999999</v>
      </c>
      <c r="E15" s="10">
        <v>1349279136.3900001</v>
      </c>
      <c r="F15" s="10">
        <v>6659742824.3400002</v>
      </c>
      <c r="G15" s="10">
        <v>482880418.40000004</v>
      </c>
      <c r="H15" s="10">
        <v>244558781.45999998</v>
      </c>
      <c r="I15" s="10">
        <v>441927400.5</v>
      </c>
      <c r="J15" s="92"/>
    </row>
    <row r="17" spans="1:10">
      <c r="A17" s="4" t="s">
        <v>17</v>
      </c>
      <c r="B17" s="1" t="s">
        <v>7</v>
      </c>
      <c r="C17" s="7" t="s">
        <v>14</v>
      </c>
      <c r="D17" s="7" t="s">
        <v>0</v>
      </c>
      <c r="E17" s="7" t="s">
        <v>34</v>
      </c>
      <c r="F17" s="7" t="s">
        <v>1</v>
      </c>
      <c r="G17" s="7" t="s">
        <v>2</v>
      </c>
      <c r="H17" s="7" t="s">
        <v>3</v>
      </c>
      <c r="I17" s="7" t="s">
        <v>4</v>
      </c>
      <c r="J17" s="7" t="s">
        <v>14</v>
      </c>
    </row>
    <row r="18" spans="1:10">
      <c r="A18" s="3"/>
      <c r="B18" s="2" t="s">
        <v>8</v>
      </c>
      <c r="C18" s="8">
        <v>297637588260.19</v>
      </c>
      <c r="D18" s="82">
        <v>2214819634.1900024</v>
      </c>
      <c r="E18" s="8">
        <v>2808281767.5799999</v>
      </c>
      <c r="F18" s="8">
        <v>8591556089</v>
      </c>
      <c r="G18" s="20">
        <v>3393365599.4899998</v>
      </c>
      <c r="H18" s="13">
        <v>182029703.19999999</v>
      </c>
      <c r="I18" s="13">
        <v>429886149.66999996</v>
      </c>
      <c r="J18" s="90">
        <v>310562515218.24994</v>
      </c>
    </row>
    <row r="19" spans="1:10">
      <c r="A19" s="3"/>
      <c r="B19" s="2" t="s">
        <v>9</v>
      </c>
      <c r="C19" s="8">
        <v>6298097378.1899996</v>
      </c>
      <c r="D19" s="83"/>
      <c r="E19" s="8">
        <v>19614932.100000001</v>
      </c>
      <c r="F19" s="8">
        <v>756970069.22000015</v>
      </c>
      <c r="G19" s="20">
        <v>691069863.94000006</v>
      </c>
      <c r="H19" s="13">
        <v>113274481.65000001</v>
      </c>
      <c r="I19" s="13">
        <v>286989028.49000001</v>
      </c>
      <c r="J19" s="91"/>
    </row>
    <row r="20" spans="1:10">
      <c r="A20" s="3"/>
      <c r="B20" s="2" t="s">
        <v>10</v>
      </c>
      <c r="C20" s="8">
        <v>373125626.54000002</v>
      </c>
      <c r="D20" s="83"/>
      <c r="E20" s="8">
        <v>4185212.8799999994</v>
      </c>
      <c r="F20" s="8">
        <v>28954994.629999999</v>
      </c>
      <c r="G20" s="20">
        <v>4376891.1099999994</v>
      </c>
      <c r="H20" s="13">
        <v>5858649.0599999996</v>
      </c>
      <c r="I20" s="13">
        <v>11745441.77</v>
      </c>
      <c r="J20" s="91"/>
    </row>
    <row r="21" spans="1:10">
      <c r="A21" s="3"/>
      <c r="B21" s="2" t="s">
        <v>11</v>
      </c>
      <c r="C21" s="9">
        <v>5716634592.8500004</v>
      </c>
      <c r="D21" s="84"/>
      <c r="E21" s="8">
        <v>25837620.919999994</v>
      </c>
      <c r="F21" s="8">
        <v>140181204.97</v>
      </c>
      <c r="G21" s="20">
        <v>95318818.849999994</v>
      </c>
      <c r="H21" s="13">
        <v>50375799.890000001</v>
      </c>
      <c r="I21" s="13">
        <v>64845414.370000005</v>
      </c>
      <c r="J21" s="91"/>
    </row>
    <row r="22" spans="1:10">
      <c r="A22" s="3"/>
      <c r="B22" s="2" t="s">
        <v>5</v>
      </c>
      <c r="C22" s="10">
        <v>310025445857.76996</v>
      </c>
      <c r="D22" s="10">
        <v>2214819634.1900024</v>
      </c>
      <c r="E22" s="10">
        <v>2857919533.48</v>
      </c>
      <c r="F22" s="10">
        <v>9517662357.8199997</v>
      </c>
      <c r="G22" s="10">
        <v>4184131173.3899999</v>
      </c>
      <c r="H22" s="10">
        <v>351538633.80000001</v>
      </c>
      <c r="I22" s="10">
        <v>793466034.29999995</v>
      </c>
      <c r="J22" s="92"/>
    </row>
    <row r="23" spans="1:10">
      <c r="F23" s="25"/>
    </row>
    <row r="24" spans="1:10">
      <c r="A24" s="4" t="s">
        <v>18</v>
      </c>
      <c r="B24" s="1" t="s">
        <v>7</v>
      </c>
      <c r="C24" s="7" t="s">
        <v>14</v>
      </c>
      <c r="D24" s="7" t="s">
        <v>0</v>
      </c>
      <c r="E24" s="7" t="s">
        <v>35</v>
      </c>
      <c r="F24" s="7" t="s">
        <v>1</v>
      </c>
      <c r="G24" s="7" t="s">
        <v>2</v>
      </c>
      <c r="H24" s="7" t="s">
        <v>3</v>
      </c>
      <c r="I24" s="7" t="s">
        <v>4</v>
      </c>
      <c r="J24" s="7" t="s">
        <v>14</v>
      </c>
    </row>
    <row r="25" spans="1:10">
      <c r="A25" s="3"/>
      <c r="B25" s="2" t="s">
        <v>8</v>
      </c>
      <c r="C25" s="8">
        <v>298388852429.81</v>
      </c>
      <c r="D25" s="82">
        <v>1426102378.5799999</v>
      </c>
      <c r="E25" s="8">
        <v>1149160106.7</v>
      </c>
      <c r="F25" s="8">
        <v>9740716195.7000008</v>
      </c>
      <c r="G25" s="20">
        <v>405599945.35000002</v>
      </c>
      <c r="H25" s="13">
        <v>146043196</v>
      </c>
      <c r="I25" s="13">
        <v>575929345.66999996</v>
      </c>
      <c r="J25" s="90">
        <v>312825371398.87006</v>
      </c>
    </row>
    <row r="26" spans="1:10">
      <c r="A26" s="3"/>
      <c r="B26" s="2" t="s">
        <v>9</v>
      </c>
      <c r="C26" s="8">
        <v>5868837283.21</v>
      </c>
      <c r="D26" s="83"/>
      <c r="E26" s="8">
        <v>319412870.02999997</v>
      </c>
      <c r="F26" s="8">
        <v>1076382939.25</v>
      </c>
      <c r="G26" s="20">
        <v>10195269.65</v>
      </c>
      <c r="H26" s="13">
        <v>76310575.709999993</v>
      </c>
      <c r="I26" s="13">
        <v>363299604.19999999</v>
      </c>
      <c r="J26" s="91"/>
    </row>
    <row r="27" spans="1:10">
      <c r="A27" s="3"/>
      <c r="B27" s="2" t="s">
        <v>10</v>
      </c>
      <c r="C27" s="8">
        <v>379125762.39999998</v>
      </c>
      <c r="D27" s="83"/>
      <c r="E27" s="8">
        <v>8795016.1199999992</v>
      </c>
      <c r="F27" s="8">
        <v>37750010.75</v>
      </c>
      <c r="G27" s="20">
        <v>507675.4</v>
      </c>
      <c r="H27" s="13">
        <v>1720774.75</v>
      </c>
      <c r="I27" s="13">
        <v>13466216.52</v>
      </c>
      <c r="J27" s="91"/>
    </row>
    <row r="28" spans="1:10">
      <c r="A28" s="3"/>
      <c r="B28" s="2" t="s">
        <v>11</v>
      </c>
      <c r="C28" s="9">
        <v>5925699742.8299999</v>
      </c>
      <c r="D28" s="84"/>
      <c r="E28" s="8">
        <v>19991103.620000001</v>
      </c>
      <c r="F28" s="8">
        <v>160172308.59</v>
      </c>
      <c r="G28" s="20">
        <v>7616533.9100000001</v>
      </c>
      <c r="H28" s="13">
        <v>12611323.66</v>
      </c>
      <c r="I28" s="13">
        <v>77456738.030000001</v>
      </c>
      <c r="J28" s="91"/>
    </row>
    <row r="29" spans="1:10">
      <c r="A29" s="3"/>
      <c r="B29" s="2" t="s">
        <v>5</v>
      </c>
      <c r="C29" s="10">
        <v>310562515218.25006</v>
      </c>
      <c r="D29" s="10">
        <v>1426102378.5799999</v>
      </c>
      <c r="E29" s="10">
        <v>1497359096.4699998</v>
      </c>
      <c r="F29" s="10">
        <v>11015021454.289999</v>
      </c>
      <c r="G29" s="10">
        <v>423919424.31</v>
      </c>
      <c r="H29" s="10">
        <v>236685870.11999997</v>
      </c>
      <c r="I29" s="27">
        <v>1030151904.42</v>
      </c>
      <c r="J29" s="92"/>
    </row>
    <row r="30" spans="1:10">
      <c r="D30" s="26"/>
    </row>
    <row r="31" spans="1:10">
      <c r="A31" s="4" t="s">
        <v>19</v>
      </c>
      <c r="B31" s="1" t="s">
        <v>7</v>
      </c>
      <c r="C31" s="7" t="s">
        <v>14</v>
      </c>
      <c r="D31" s="7" t="s">
        <v>0</v>
      </c>
      <c r="E31" s="7" t="s">
        <v>36</v>
      </c>
      <c r="F31" s="7" t="s">
        <v>1</v>
      </c>
      <c r="G31" s="7" t="s">
        <v>2</v>
      </c>
      <c r="H31" s="7" t="s">
        <v>3</v>
      </c>
      <c r="I31" s="7" t="s">
        <v>4</v>
      </c>
      <c r="J31" s="7" t="s">
        <v>14</v>
      </c>
    </row>
    <row r="32" spans="1:10">
      <c r="A32" s="3"/>
      <c r="B32" s="2" t="s">
        <v>8</v>
      </c>
      <c r="C32" s="8">
        <v>300493215271.23999</v>
      </c>
      <c r="D32" s="82">
        <v>1680662293.6825562</v>
      </c>
      <c r="E32" s="8">
        <v>1606205882.3</v>
      </c>
      <c r="F32" s="8">
        <v>11346922078</v>
      </c>
      <c r="G32" s="20">
        <v>241871984.49253938</v>
      </c>
      <c r="H32" s="13">
        <v>164125348.21000001</v>
      </c>
      <c r="I32" s="13">
        <v>740054693.88</v>
      </c>
      <c r="J32" s="90">
        <v>315710435571.59003</v>
      </c>
    </row>
    <row r="33" spans="1:10">
      <c r="A33" s="3"/>
      <c r="B33" s="2" t="s">
        <v>9</v>
      </c>
      <c r="C33" s="8">
        <v>5980072030.1799994</v>
      </c>
      <c r="D33" s="83"/>
      <c r="E33" s="8">
        <v>1291909.45</v>
      </c>
      <c r="F33" s="8">
        <v>1077674848.7</v>
      </c>
      <c r="G33" s="20">
        <v>13818761.720000055</v>
      </c>
      <c r="H33" s="13">
        <v>76347700.129999995</v>
      </c>
      <c r="I33" s="13">
        <v>439647304.32999998</v>
      </c>
      <c r="J33" s="91"/>
    </row>
    <row r="34" spans="1:10">
      <c r="A34" s="3"/>
      <c r="B34" s="2" t="s">
        <v>10</v>
      </c>
      <c r="C34" s="8">
        <v>386590374.62</v>
      </c>
      <c r="D34" s="83"/>
      <c r="E34" s="8">
        <v>9008380.7599999998</v>
      </c>
      <c r="F34" s="8">
        <v>46758391.509999998</v>
      </c>
      <c r="G34" s="20">
        <v>1623221.82</v>
      </c>
      <c r="H34" s="13">
        <v>2207642.15</v>
      </c>
      <c r="I34" s="13">
        <v>15673858.67</v>
      </c>
      <c r="J34" s="91"/>
    </row>
    <row r="35" spans="1:10">
      <c r="A35" s="3"/>
      <c r="B35" s="2" t="s">
        <v>11</v>
      </c>
      <c r="C35" s="9">
        <v>5965493722.8299999</v>
      </c>
      <c r="D35" s="84"/>
      <c r="E35" s="8">
        <v>102886255.58</v>
      </c>
      <c r="F35" s="8">
        <v>263058564.17000002</v>
      </c>
      <c r="G35" s="20">
        <v>4402401.9000000004</v>
      </c>
      <c r="H35" s="13">
        <v>10593488.630000001</v>
      </c>
      <c r="I35" s="13">
        <v>88050226.659999996</v>
      </c>
      <c r="J35" s="91"/>
    </row>
    <row r="36" spans="1:10">
      <c r="A36" s="3"/>
      <c r="B36" s="2" t="s">
        <v>5</v>
      </c>
      <c r="C36" s="10">
        <f>SUM(C32:C35)</f>
        <v>312825371398.87</v>
      </c>
      <c r="D36" s="10">
        <f>SUM(D32)</f>
        <v>1680662293.6825562</v>
      </c>
      <c r="E36" s="10">
        <f>SUM(E32:E35)</f>
        <v>1719392428.0899999</v>
      </c>
      <c r="F36" s="10">
        <f>SUM(F32:F35)</f>
        <v>12734413882.380001</v>
      </c>
      <c r="G36" s="10">
        <f>SUM(G32:G35)</f>
        <v>261716369.93253943</v>
      </c>
      <c r="H36" s="10">
        <f>SUM(H32:H35)</f>
        <v>253274179.12</v>
      </c>
      <c r="I36" s="27">
        <f>SUM(I32:I35)</f>
        <v>1283426083.5400002</v>
      </c>
      <c r="J36" s="92"/>
    </row>
    <row r="38" spans="1:10">
      <c r="A38" s="4" t="s">
        <v>20</v>
      </c>
      <c r="B38" s="1" t="s">
        <v>7</v>
      </c>
      <c r="C38" s="7" t="s">
        <v>14</v>
      </c>
      <c r="D38" s="7" t="s">
        <v>0</v>
      </c>
      <c r="E38" s="7" t="s">
        <v>37</v>
      </c>
      <c r="F38" s="7" t="s">
        <v>1</v>
      </c>
      <c r="G38" s="7" t="s">
        <v>2</v>
      </c>
      <c r="H38" s="7" t="s">
        <v>3</v>
      </c>
      <c r="I38" s="7" t="s">
        <v>4</v>
      </c>
      <c r="J38" s="7" t="s">
        <v>14</v>
      </c>
    </row>
    <row r="39" spans="1:10">
      <c r="A39" s="3"/>
      <c r="B39" s="2" t="s">
        <v>8</v>
      </c>
      <c r="C39" s="8">
        <v>303294331194.47998</v>
      </c>
      <c r="D39" s="82">
        <v>1554531401.0099487</v>
      </c>
      <c r="E39" s="8">
        <v>2204351488.2600002</v>
      </c>
      <c r="F39" s="8">
        <v>13551273566.26</v>
      </c>
      <c r="G39" s="20">
        <v>224879847.83952585</v>
      </c>
      <c r="H39" s="13">
        <v>145476342.47833401</v>
      </c>
      <c r="I39" s="13">
        <v>885531036.35833406</v>
      </c>
      <c r="J39" s="90">
        <v>319035858867.66357</v>
      </c>
    </row>
    <row r="40" spans="1:10">
      <c r="A40" s="3"/>
      <c r="B40" s="2" t="s">
        <v>9</v>
      </c>
      <c r="C40" s="8">
        <v>5923037663.54</v>
      </c>
      <c r="D40" s="83"/>
      <c r="E40" s="8">
        <v>1693478.11</v>
      </c>
      <c r="F40" s="8">
        <v>1079368326.8099999</v>
      </c>
      <c r="G40" s="20">
        <v>20770358.650000151</v>
      </c>
      <c r="H40" s="13">
        <v>75623276.869956493</v>
      </c>
      <c r="I40" s="13">
        <v>515270581.19995648</v>
      </c>
      <c r="J40" s="91"/>
    </row>
    <row r="41" spans="1:10">
      <c r="A41" s="3"/>
      <c r="B41" s="2" t="s">
        <v>10</v>
      </c>
      <c r="C41" s="8">
        <v>395479965.67000002</v>
      </c>
      <c r="D41" s="83"/>
      <c r="E41" s="8">
        <v>6659423.1799999997</v>
      </c>
      <c r="F41" s="8">
        <v>53417814.689999998</v>
      </c>
      <c r="G41" s="20">
        <v>1321019.28</v>
      </c>
      <c r="H41" s="13">
        <v>2177592.1804762399</v>
      </c>
      <c r="I41" s="13">
        <v>17851450.850476239</v>
      </c>
      <c r="J41" s="91"/>
    </row>
    <row r="42" spans="1:10">
      <c r="A42" s="3"/>
      <c r="B42" s="2" t="s">
        <v>11</v>
      </c>
      <c r="C42" s="9">
        <v>6097586747.9000006</v>
      </c>
      <c r="D42" s="84"/>
      <c r="E42" s="8">
        <v>46991393.530000001</v>
      </c>
      <c r="F42" s="8">
        <v>310049957.70000005</v>
      </c>
      <c r="G42" s="20">
        <v>4620460.78</v>
      </c>
      <c r="H42" s="13">
        <v>13934989.938100001</v>
      </c>
      <c r="I42" s="13">
        <v>101985216.59809999</v>
      </c>
      <c r="J42" s="91"/>
    </row>
    <row r="43" spans="1:10">
      <c r="A43" s="3"/>
      <c r="B43" s="2" t="s">
        <v>5</v>
      </c>
      <c r="C43" s="10">
        <v>315710435571.58997</v>
      </c>
      <c r="D43" s="10">
        <v>1554531401.0099487</v>
      </c>
      <c r="E43" s="10">
        <v>2259695783.0800004</v>
      </c>
      <c r="F43" s="10">
        <v>14994109665.460001</v>
      </c>
      <c r="G43" s="10">
        <v>251591686.54952601</v>
      </c>
      <c r="H43" s="10">
        <v>237212201.46686676</v>
      </c>
      <c r="I43" s="27">
        <v>1520638285.0068667</v>
      </c>
      <c r="J43" s="92"/>
    </row>
    <row r="45" spans="1:10">
      <c r="A45" s="4" t="s">
        <v>21</v>
      </c>
      <c r="B45" s="1" t="s">
        <v>7</v>
      </c>
      <c r="C45" s="7" t="s">
        <v>14</v>
      </c>
      <c r="D45" s="7" t="s">
        <v>0</v>
      </c>
      <c r="E45" s="7" t="s">
        <v>38</v>
      </c>
      <c r="F45" s="7" t="s">
        <v>1</v>
      </c>
      <c r="G45" s="7" t="s">
        <v>2</v>
      </c>
      <c r="H45" s="7" t="s">
        <v>3</v>
      </c>
      <c r="I45" s="7" t="s">
        <v>4</v>
      </c>
      <c r="J45" s="7" t="s">
        <v>14</v>
      </c>
    </row>
    <row r="46" spans="1:10">
      <c r="A46" s="3"/>
      <c r="B46" s="2" t="s">
        <v>8</v>
      </c>
      <c r="C46" s="8">
        <v>306582724787.06</v>
      </c>
      <c r="D46" s="82">
        <v>1316754513.2800293</v>
      </c>
      <c r="E46" s="8">
        <v>2029321020.0599999</v>
      </c>
      <c r="F46" s="8">
        <v>15580594586.32</v>
      </c>
      <c r="G46" s="20">
        <v>508439178.88340694</v>
      </c>
      <c r="H46" s="13">
        <v>151520334.02730599</v>
      </c>
      <c r="I46" s="13">
        <v>1037051370.38564</v>
      </c>
      <c r="J46" s="90">
        <v>321634029272.54889</v>
      </c>
    </row>
    <row r="47" spans="1:10">
      <c r="A47" s="3"/>
      <c r="B47" s="2" t="s">
        <v>9</v>
      </c>
      <c r="C47" s="8">
        <v>5887732440.9099998</v>
      </c>
      <c r="D47" s="83"/>
      <c r="E47" s="8">
        <v>734550.96</v>
      </c>
      <c r="F47" s="8">
        <v>1080102877.77</v>
      </c>
      <c r="G47" s="20">
        <v>23260057.370000243</v>
      </c>
      <c r="H47" s="13">
        <v>74609814.8631735</v>
      </c>
      <c r="I47" s="13">
        <v>589880396.06313002</v>
      </c>
      <c r="J47" s="91"/>
    </row>
    <row r="48" spans="1:10">
      <c r="A48" s="3"/>
      <c r="B48" s="2" t="s">
        <v>10</v>
      </c>
      <c r="C48" s="8">
        <v>400678226.72000003</v>
      </c>
      <c r="D48" s="83"/>
      <c r="E48" s="8">
        <v>5166234.83</v>
      </c>
      <c r="F48" s="8">
        <v>58584049.519999996</v>
      </c>
      <c r="G48" s="20">
        <v>1369295.09</v>
      </c>
      <c r="H48" s="13">
        <v>1882001.9804762499</v>
      </c>
      <c r="I48" s="13">
        <v>19733452.830952488</v>
      </c>
      <c r="J48" s="91"/>
    </row>
    <row r="49" spans="1:10">
      <c r="A49" s="3"/>
      <c r="B49" s="2" t="s">
        <v>11</v>
      </c>
      <c r="C49" s="9">
        <v>6164723412.9700003</v>
      </c>
      <c r="D49" s="84"/>
      <c r="E49" s="8">
        <v>28595900.890000001</v>
      </c>
      <c r="F49" s="8">
        <v>338645858.59000003</v>
      </c>
      <c r="G49" s="20">
        <v>8509134.5864000004</v>
      </c>
      <c r="H49" s="13">
        <v>12811998.330275999</v>
      </c>
      <c r="I49" s="13">
        <v>114797214.92837599</v>
      </c>
      <c r="J49" s="91"/>
    </row>
    <row r="50" spans="1:10">
      <c r="A50" s="3"/>
      <c r="B50" s="2" t="s">
        <v>5</v>
      </c>
      <c r="C50" s="10">
        <v>319035858867.65991</v>
      </c>
      <c r="D50" s="10">
        <v>1316754513.2800293</v>
      </c>
      <c r="E50" s="10">
        <v>2063817706.74</v>
      </c>
      <c r="F50" s="10">
        <v>17057927372.200001</v>
      </c>
      <c r="G50" s="10">
        <v>541577665.92980719</v>
      </c>
      <c r="H50" s="10">
        <v>240824149.20123178</v>
      </c>
      <c r="I50" s="27">
        <v>1761462434.2080984</v>
      </c>
      <c r="J50" s="92"/>
    </row>
    <row r="52" spans="1:10">
      <c r="A52" s="4" t="s">
        <v>22</v>
      </c>
      <c r="B52" s="1" t="s">
        <v>7</v>
      </c>
      <c r="C52" s="7" t="s">
        <v>14</v>
      </c>
      <c r="D52" s="7" t="s">
        <v>0</v>
      </c>
      <c r="E52" s="7" t="s">
        <v>39</v>
      </c>
      <c r="F52" s="7" t="s">
        <v>1</v>
      </c>
      <c r="G52" s="7" t="s">
        <v>2</v>
      </c>
      <c r="H52" s="7" t="s">
        <v>3</v>
      </c>
      <c r="I52" s="7" t="s">
        <v>4</v>
      </c>
      <c r="J52" s="7" t="s">
        <v>14</v>
      </c>
    </row>
    <row r="53" spans="1:10">
      <c r="A53" s="3"/>
      <c r="B53" s="2" t="s">
        <v>8</v>
      </c>
      <c r="C53" s="8">
        <v>309242062935.90002</v>
      </c>
      <c r="D53" s="82">
        <v>1904726112.1199999</v>
      </c>
      <c r="E53" s="8">
        <v>1927140915.55</v>
      </c>
      <c r="F53" s="8">
        <v>17507735501.869999</v>
      </c>
      <c r="G53" s="20">
        <v>499989850.06</v>
      </c>
      <c r="H53" s="13">
        <v>167273236.75</v>
      </c>
      <c r="I53" s="13">
        <v>1204324607.1356401</v>
      </c>
      <c r="J53" s="90">
        <v>324689866212.90997</v>
      </c>
    </row>
    <row r="54" spans="1:10">
      <c r="A54" s="3"/>
      <c r="B54" s="2" t="s">
        <v>9</v>
      </c>
      <c r="C54" s="8">
        <v>5809092150.3299999</v>
      </c>
      <c r="D54" s="83"/>
      <c r="E54" s="8">
        <v>1233835.55</v>
      </c>
      <c r="F54" s="8">
        <v>1081336713.3199999</v>
      </c>
      <c r="G54" s="20">
        <v>26442875.449999999</v>
      </c>
      <c r="H54" s="13">
        <v>74675120.230000004</v>
      </c>
      <c r="I54" s="13">
        <v>664555516.29313004</v>
      </c>
      <c r="J54" s="91"/>
    </row>
    <row r="55" spans="1:10">
      <c r="A55" s="3"/>
      <c r="B55" s="2" t="s">
        <v>10</v>
      </c>
      <c r="C55" s="8">
        <v>402586059.34999996</v>
      </c>
      <c r="D55" s="83"/>
      <c r="E55" s="8">
        <v>3039246.93</v>
      </c>
      <c r="F55" s="8">
        <v>61623296.449999996</v>
      </c>
      <c r="G55" s="20">
        <v>2683339.29</v>
      </c>
      <c r="H55" s="13">
        <v>1559228.63</v>
      </c>
      <c r="I55" s="13">
        <v>21292681.460952487</v>
      </c>
      <c r="J55" s="91"/>
    </row>
    <row r="56" spans="1:10">
      <c r="A56" s="3"/>
      <c r="B56" s="2" t="s">
        <v>11</v>
      </c>
      <c r="C56" s="9">
        <v>6180288126.9699984</v>
      </c>
      <c r="D56" s="84"/>
      <c r="E56" s="8">
        <v>37166070.990000002</v>
      </c>
      <c r="F56" s="8">
        <v>375811929.58000004</v>
      </c>
      <c r="G56" s="20">
        <v>36280470.030000001</v>
      </c>
      <c r="H56" s="13">
        <v>8565120.3399999999</v>
      </c>
      <c r="I56" s="13">
        <v>123362335.26837599</v>
      </c>
      <c r="J56" s="91"/>
    </row>
    <row r="57" spans="1:10">
      <c r="A57" s="3"/>
      <c r="B57" s="2" t="s">
        <v>5</v>
      </c>
      <c r="C57" s="10">
        <v>321634029272.54999</v>
      </c>
      <c r="D57" s="10">
        <v>1904726112.1199999</v>
      </c>
      <c r="E57" s="10">
        <v>1968580069.02</v>
      </c>
      <c r="F57" s="10">
        <v>19026507441.220001</v>
      </c>
      <c r="G57" s="10">
        <v>565396534.83000004</v>
      </c>
      <c r="H57" s="10">
        <v>252072705.95000002</v>
      </c>
      <c r="I57" s="27">
        <v>2013535140.1580987</v>
      </c>
      <c r="J57" s="92"/>
    </row>
    <row r="58" spans="1:10">
      <c r="C58" s="28"/>
    </row>
    <row r="59" spans="1:10">
      <c r="A59" s="4" t="s">
        <v>23</v>
      </c>
      <c r="B59" s="1" t="s">
        <v>7</v>
      </c>
      <c r="C59" s="7" t="s">
        <v>14</v>
      </c>
      <c r="D59" s="7" t="s">
        <v>0</v>
      </c>
      <c r="E59" s="7" t="s">
        <v>40</v>
      </c>
      <c r="F59" s="7" t="s">
        <v>1</v>
      </c>
      <c r="G59" s="7" t="s">
        <v>2</v>
      </c>
      <c r="H59" s="7" t="s">
        <v>3</v>
      </c>
      <c r="I59" s="7" t="s">
        <v>4</v>
      </c>
      <c r="J59" s="7" t="s">
        <v>14</v>
      </c>
    </row>
    <row r="60" spans="1:10">
      <c r="A60" s="3"/>
      <c r="B60" s="2" t="s">
        <v>8</v>
      </c>
      <c r="C60" s="8">
        <v>312175033674.40002</v>
      </c>
      <c r="D60" s="82">
        <v>1115938656.0957642</v>
      </c>
      <c r="E60" s="13">
        <v>1156735372.23</v>
      </c>
      <c r="F60" s="13">
        <v>18664470874.099998</v>
      </c>
      <c r="G60" s="20">
        <v>141761991.72999999</v>
      </c>
      <c r="H60" s="13">
        <v>155109829.15599999</v>
      </c>
      <c r="I60" s="13">
        <v>1359434436.29164</v>
      </c>
      <c r="J60" s="90">
        <v>327079209376.83984</v>
      </c>
    </row>
    <row r="61" spans="1:10">
      <c r="A61" s="3"/>
      <c r="B61" s="2" t="s">
        <v>9</v>
      </c>
      <c r="C61" s="8">
        <v>5886940308.9200001</v>
      </c>
      <c r="D61" s="83"/>
      <c r="E61" s="13">
        <v>403631507.11000001</v>
      </c>
      <c r="F61" s="13">
        <v>1484968220.4299998</v>
      </c>
      <c r="G61" s="20">
        <v>9785264.3100000005</v>
      </c>
      <c r="H61" s="13">
        <v>71615609.319999993</v>
      </c>
      <c r="I61" s="13">
        <v>736171125.61313009</v>
      </c>
      <c r="J61" s="91"/>
    </row>
    <row r="62" spans="1:10">
      <c r="A62" s="3"/>
      <c r="B62" s="2" t="s">
        <v>10</v>
      </c>
      <c r="C62" s="8">
        <v>401751598.84000003</v>
      </c>
      <c r="D62" s="83"/>
      <c r="E62" s="13">
        <v>1036230.18</v>
      </c>
      <c r="F62" s="13">
        <v>62659526.629999995</v>
      </c>
      <c r="G62" s="20">
        <v>500526.36</v>
      </c>
      <c r="H62" s="13">
        <v>3651344.53</v>
      </c>
      <c r="I62" s="13">
        <v>24944025.990952488</v>
      </c>
      <c r="J62" s="91"/>
    </row>
    <row r="63" spans="1:10">
      <c r="A63" s="3"/>
      <c r="B63" s="2" t="s">
        <v>11</v>
      </c>
      <c r="C63" s="9">
        <v>6226140630.750001</v>
      </c>
      <c r="D63" s="84"/>
      <c r="E63" s="13">
        <v>117071088.38</v>
      </c>
      <c r="F63" s="13">
        <v>492883017.96000004</v>
      </c>
      <c r="G63" s="20">
        <v>14752074.34</v>
      </c>
      <c r="H63" s="13">
        <v>7893050.3200000003</v>
      </c>
      <c r="I63" s="13">
        <v>131255385.58837599</v>
      </c>
      <c r="J63" s="91"/>
    </row>
    <row r="64" spans="1:10">
      <c r="A64" s="3"/>
      <c r="B64" s="2" t="s">
        <v>5</v>
      </c>
      <c r="C64" s="10">
        <v>324689866212.91003</v>
      </c>
      <c r="D64" s="10">
        <v>1115938656.0957642</v>
      </c>
      <c r="E64" s="10">
        <v>1678474197.9000001</v>
      </c>
      <c r="F64" s="10">
        <v>20704981639.119999</v>
      </c>
      <c r="G64" s="10">
        <v>166799856.74000001</v>
      </c>
      <c r="H64" s="10">
        <v>238269833.32599998</v>
      </c>
      <c r="I64" s="27">
        <v>2251804973.4840984</v>
      </c>
      <c r="J64" s="92"/>
    </row>
    <row r="66" spans="1:10">
      <c r="A66" s="4" t="s">
        <v>24</v>
      </c>
      <c r="B66" s="1" t="s">
        <v>7</v>
      </c>
      <c r="C66" s="7" t="s">
        <v>14</v>
      </c>
      <c r="D66" s="7" t="s">
        <v>0</v>
      </c>
      <c r="E66" s="7" t="s">
        <v>41</v>
      </c>
      <c r="F66" s="7" t="s">
        <v>1</v>
      </c>
      <c r="G66" s="7" t="s">
        <v>2</v>
      </c>
      <c r="H66" s="7" t="s">
        <v>3</v>
      </c>
      <c r="I66" s="7" t="s">
        <v>4</v>
      </c>
      <c r="J66" s="7" t="s">
        <v>14</v>
      </c>
    </row>
    <row r="67" spans="1:10">
      <c r="A67" s="3"/>
      <c r="B67" s="2" t="s">
        <v>8</v>
      </c>
      <c r="C67" s="8">
        <v>314249247115.67004</v>
      </c>
      <c r="D67" s="82">
        <v>2243075733.5699463</v>
      </c>
      <c r="E67" s="13">
        <v>850260571.86000001</v>
      </c>
      <c r="F67" s="13">
        <v>19514731445.959999</v>
      </c>
      <c r="G67" s="20">
        <v>586799381.86902046</v>
      </c>
      <c r="H67" s="13">
        <v>149627221.24000001</v>
      </c>
      <c r="I67" s="13">
        <v>1509061657.5316401</v>
      </c>
      <c r="J67" s="90">
        <v>329549780912.53784</v>
      </c>
    </row>
    <row r="68" spans="1:10">
      <c r="A68" s="3"/>
      <c r="B68" s="2" t="s">
        <v>9</v>
      </c>
      <c r="C68" s="8">
        <v>6076213181.5200005</v>
      </c>
      <c r="D68" s="83"/>
      <c r="E68" s="13">
        <v>179770959.16</v>
      </c>
      <c r="F68" s="13">
        <v>1664739179.5899999</v>
      </c>
      <c r="G68" s="20">
        <v>19897318.973157924</v>
      </c>
      <c r="H68" s="13">
        <v>82125008.5</v>
      </c>
      <c r="I68" s="13">
        <v>818296134.11313009</v>
      </c>
      <c r="J68" s="91"/>
    </row>
    <row r="69" spans="1:10">
      <c r="A69" s="3"/>
      <c r="B69" s="2" t="s">
        <v>10</v>
      </c>
      <c r="C69" s="8">
        <v>406580440.10000002</v>
      </c>
      <c r="D69" s="83"/>
      <c r="E69" s="13">
        <v>9487321.2300000004</v>
      </c>
      <c r="F69" s="13">
        <v>72146847.859999999</v>
      </c>
      <c r="G69" s="20">
        <v>1056209.24</v>
      </c>
      <c r="H69" s="13">
        <v>2271716.83</v>
      </c>
      <c r="I69" s="13">
        <v>27215742.82095249</v>
      </c>
      <c r="J69" s="91"/>
    </row>
    <row r="70" spans="1:10">
      <c r="A70" s="3"/>
      <c r="B70" s="2" t="s">
        <v>11</v>
      </c>
      <c r="C70" s="9">
        <v>6347168639.5500002</v>
      </c>
      <c r="D70" s="84"/>
      <c r="E70" s="13">
        <v>44192718.259999998</v>
      </c>
      <c r="F70" s="13">
        <v>537075736.22000003</v>
      </c>
      <c r="G70" s="20">
        <v>7259179.3300000001</v>
      </c>
      <c r="H70" s="13">
        <v>7179732.4000000004</v>
      </c>
      <c r="I70" s="13">
        <v>138435117.98837599</v>
      </c>
      <c r="J70" s="91"/>
    </row>
    <row r="71" spans="1:10">
      <c r="A71" s="3"/>
      <c r="B71" s="2" t="s">
        <v>5</v>
      </c>
      <c r="C71" s="10">
        <v>327079209376.84003</v>
      </c>
      <c r="D71" s="10">
        <v>2243075733.5699463</v>
      </c>
      <c r="E71" s="10">
        <v>1083711570.51</v>
      </c>
      <c r="F71" s="10">
        <v>21788693209.630001</v>
      </c>
      <c r="G71" s="10">
        <v>615012089.4121784</v>
      </c>
      <c r="H71" s="10">
        <v>241203678.97000003</v>
      </c>
      <c r="I71" s="27">
        <v>2493008652.4540987</v>
      </c>
      <c r="J71" s="92"/>
    </row>
    <row r="73" spans="1:10">
      <c r="A73" s="4" t="s">
        <v>25</v>
      </c>
      <c r="B73" s="1" t="s">
        <v>7</v>
      </c>
      <c r="C73" s="7" t="s">
        <v>14</v>
      </c>
      <c r="D73" s="7" t="s">
        <v>0</v>
      </c>
      <c r="E73" s="7" t="s">
        <v>42</v>
      </c>
      <c r="F73" s="7" t="s">
        <v>1</v>
      </c>
      <c r="G73" s="7" t="s">
        <v>2</v>
      </c>
      <c r="H73" s="7" t="s">
        <v>3</v>
      </c>
      <c r="I73" s="7" t="s">
        <v>4</v>
      </c>
      <c r="J73" s="7" t="s">
        <v>14</v>
      </c>
    </row>
    <row r="74" spans="1:10">
      <c r="A74" s="3"/>
      <c r="B74" s="2" t="s">
        <v>8</v>
      </c>
      <c r="C74" s="8">
        <v>316360180740.84998</v>
      </c>
      <c r="D74" s="82">
        <v>1853840115.9700317</v>
      </c>
      <c r="E74" s="13">
        <v>1529264445.55</v>
      </c>
      <c r="F74" s="13">
        <v>21043995891.509998</v>
      </c>
      <c r="G74" s="20">
        <v>526879656.47347367</v>
      </c>
      <c r="H74" s="13">
        <v>135906145.72999999</v>
      </c>
      <c r="I74" s="13">
        <v>1644967803.2616401</v>
      </c>
      <c r="J74" s="90">
        <v>332370929948.11652</v>
      </c>
    </row>
    <row r="75" spans="1:10">
      <c r="A75" s="3"/>
      <c r="B75" s="2" t="s">
        <v>9</v>
      </c>
      <c r="C75" s="8">
        <v>6307284652.6600008</v>
      </c>
      <c r="D75" s="83"/>
      <c r="E75" s="13">
        <v>188911078.83000001</v>
      </c>
      <c r="F75" s="13">
        <v>1853650258.4199998</v>
      </c>
      <c r="G75" s="20">
        <v>6110690.7700000005</v>
      </c>
      <c r="H75" s="13">
        <v>91393760.709999993</v>
      </c>
      <c r="I75" s="13">
        <v>909689894.82313013</v>
      </c>
      <c r="J75" s="91"/>
    </row>
    <row r="76" spans="1:10">
      <c r="A76" s="3"/>
      <c r="B76" s="2" t="s">
        <v>10</v>
      </c>
      <c r="C76" s="8">
        <v>415594973.18000001</v>
      </c>
      <c r="D76" s="83"/>
      <c r="E76" s="13">
        <v>7197995.9699999997</v>
      </c>
      <c r="F76" s="13">
        <v>79344843.829999998</v>
      </c>
      <c r="G76" s="20">
        <v>532331.12</v>
      </c>
      <c r="H76" s="13">
        <v>2027551.97</v>
      </c>
      <c r="I76" s="13">
        <v>29243294.790952489</v>
      </c>
      <c r="J76" s="91"/>
    </row>
    <row r="77" spans="1:10">
      <c r="A77" s="3"/>
      <c r="B77" s="2" t="s">
        <v>11</v>
      </c>
      <c r="C77" s="9">
        <v>6466720545.8500004</v>
      </c>
      <c r="D77" s="84"/>
      <c r="E77" s="13">
        <v>29758946.91</v>
      </c>
      <c r="F77" s="13">
        <v>566834683.13</v>
      </c>
      <c r="G77" s="20">
        <v>8154627.3100000015</v>
      </c>
      <c r="H77" s="13">
        <v>16818783.57</v>
      </c>
      <c r="I77" s="13">
        <v>155253901.55837598</v>
      </c>
      <c r="J77" s="91"/>
    </row>
    <row r="78" spans="1:10">
      <c r="A78" s="3"/>
      <c r="B78" s="2" t="s">
        <v>5</v>
      </c>
      <c r="C78" s="10">
        <v>329549780912.53992</v>
      </c>
      <c r="D78" s="10">
        <v>1853840115.9700317</v>
      </c>
      <c r="E78" s="10">
        <v>1755132467.26</v>
      </c>
      <c r="F78" s="10">
        <v>23543825676.889999</v>
      </c>
      <c r="G78" s="10">
        <v>541677305.6734736</v>
      </c>
      <c r="H78" s="10">
        <v>246146241.97999999</v>
      </c>
      <c r="I78" s="27">
        <v>2739154894.4340987</v>
      </c>
      <c r="J78" s="92"/>
    </row>
    <row r="79" spans="1:10">
      <c r="C79" s="21"/>
      <c r="H79" s="29"/>
    </row>
    <row r="80" spans="1:10">
      <c r="A80" s="4" t="s">
        <v>26</v>
      </c>
      <c r="B80" s="1" t="s">
        <v>7</v>
      </c>
      <c r="C80" s="7" t="s">
        <v>14</v>
      </c>
      <c r="D80" s="7" t="s">
        <v>0</v>
      </c>
      <c r="E80" s="7" t="s">
        <v>43</v>
      </c>
      <c r="F80" s="7" t="s">
        <v>1</v>
      </c>
      <c r="G80" s="7" t="s">
        <v>2</v>
      </c>
      <c r="H80" s="7" t="s">
        <v>3</v>
      </c>
      <c r="I80" s="7" t="s">
        <v>4</v>
      </c>
      <c r="J80" s="7" t="s">
        <v>14</v>
      </c>
    </row>
    <row r="81" spans="1:10">
      <c r="A81" s="3"/>
      <c r="B81" s="2" t="s">
        <v>8</v>
      </c>
      <c r="C81" s="8">
        <v>318781934207.46002</v>
      </c>
      <c r="D81" s="82">
        <v>1814393294.2300415</v>
      </c>
      <c r="E81" s="13">
        <v>1247867060.47</v>
      </c>
      <c r="F81" s="13">
        <v>22291862951.98</v>
      </c>
      <c r="G81" s="20">
        <v>361731383.86253381</v>
      </c>
      <c r="H81" s="13">
        <v>129964334.65000001</v>
      </c>
      <c r="I81" s="13">
        <v>1774932137.9116402</v>
      </c>
      <c r="J81" s="90">
        <v>335075120865.45721</v>
      </c>
    </row>
    <row r="82" spans="1:10">
      <c r="A82" s="3"/>
      <c r="B82" s="2" t="s">
        <v>9</v>
      </c>
      <c r="C82" s="8">
        <v>6643302844.6900005</v>
      </c>
      <c r="D82" s="83"/>
      <c r="E82" s="13">
        <v>235110544.38999999</v>
      </c>
      <c r="F82" s="13">
        <v>2088760802.8099999</v>
      </c>
      <c r="G82" s="20">
        <v>10333135.299999997</v>
      </c>
      <c r="H82" s="13">
        <v>127131632.69</v>
      </c>
      <c r="I82" s="13">
        <v>1036821527.5131302</v>
      </c>
      <c r="J82" s="91"/>
    </row>
    <row r="83" spans="1:10">
      <c r="A83" s="3"/>
      <c r="B83" s="2" t="s">
        <v>10</v>
      </c>
      <c r="C83" s="8">
        <v>421368052.40000004</v>
      </c>
      <c r="D83" s="83"/>
      <c r="E83" s="13">
        <v>4548072.12</v>
      </c>
      <c r="F83" s="13">
        <v>83892915.950000003</v>
      </c>
      <c r="G83" s="20">
        <v>309237.65000000002</v>
      </c>
      <c r="H83" s="13">
        <v>2617335.48</v>
      </c>
      <c r="I83" s="13">
        <v>31860630.270952489</v>
      </c>
      <c r="J83" s="91"/>
    </row>
    <row r="84" spans="1:10">
      <c r="A84" s="3"/>
      <c r="B84" s="2" t="s">
        <v>11</v>
      </c>
      <c r="C84" s="9">
        <v>6524324843.5700006</v>
      </c>
      <c r="D84" s="84"/>
      <c r="E84" s="13">
        <v>69352523.560000002</v>
      </c>
      <c r="F84" s="13">
        <v>636187206.69000006</v>
      </c>
      <c r="G84" s="20">
        <v>24114937.720323607</v>
      </c>
      <c r="H84" s="13">
        <v>10878580.08</v>
      </c>
      <c r="I84" s="13">
        <v>166132481.638376</v>
      </c>
      <c r="J84" s="91"/>
    </row>
    <row r="85" spans="1:10">
      <c r="A85" s="3"/>
      <c r="B85" s="2" t="s">
        <v>5</v>
      </c>
      <c r="C85" s="10">
        <v>332370929948.12006</v>
      </c>
      <c r="D85" s="10">
        <v>1814393294.2300415</v>
      </c>
      <c r="E85" s="10">
        <v>1556878200.54</v>
      </c>
      <c r="F85" s="10">
        <v>25100703877.43</v>
      </c>
      <c r="G85" s="10">
        <v>396488694.53285742</v>
      </c>
      <c r="H85" s="10">
        <v>270591882.89999998</v>
      </c>
      <c r="I85" s="27">
        <v>3009746777.3340988</v>
      </c>
      <c r="J85" s="92"/>
    </row>
    <row r="87" spans="1:10">
      <c r="E87" s="32"/>
      <c r="F87" s="21"/>
    </row>
    <row r="88" spans="1:10">
      <c r="J88" s="32"/>
    </row>
    <row r="89" spans="1:10">
      <c r="C89" s="21"/>
      <c r="E89" s="31"/>
      <c r="G89" s="21"/>
    </row>
    <row r="90" spans="1:10">
      <c r="E90" s="31"/>
      <c r="G90" s="32"/>
      <c r="J90" s="32"/>
    </row>
    <row r="91" spans="1:10">
      <c r="E91" s="31"/>
      <c r="J91" s="21"/>
    </row>
    <row r="92" spans="1:10">
      <c r="E92" s="31"/>
      <c r="F92" s="32"/>
      <c r="G92" s="32"/>
    </row>
    <row r="93" spans="1:10">
      <c r="J93" s="30"/>
    </row>
    <row r="95" spans="1:10">
      <c r="F95" s="21"/>
    </row>
  </sheetData>
  <mergeCells count="24">
    <mergeCell ref="D81:D84"/>
    <mergeCell ref="J81:J85"/>
    <mergeCell ref="D67:D70"/>
    <mergeCell ref="J67:J71"/>
    <mergeCell ref="D60:D63"/>
    <mergeCell ref="J60:J64"/>
    <mergeCell ref="D74:D77"/>
    <mergeCell ref="J74:J78"/>
    <mergeCell ref="D53:D56"/>
    <mergeCell ref="J53:J57"/>
    <mergeCell ref="D25:D28"/>
    <mergeCell ref="J25:J29"/>
    <mergeCell ref="D46:D49"/>
    <mergeCell ref="J46:J50"/>
    <mergeCell ref="D39:D42"/>
    <mergeCell ref="J39:J43"/>
    <mergeCell ref="D32:D35"/>
    <mergeCell ref="J32:J36"/>
    <mergeCell ref="D4:D7"/>
    <mergeCell ref="J4:J8"/>
    <mergeCell ref="D11:D14"/>
    <mergeCell ref="J11:J15"/>
    <mergeCell ref="D18:D21"/>
    <mergeCell ref="J18:J22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Evolução do Estoque DA 2024</vt:lpstr>
      <vt:lpstr>Evolução do Estoque DA 2023</vt:lpstr>
      <vt:lpstr>Evolução do Estoque DA 2022</vt:lpstr>
      <vt:lpstr>Evolução do Estoque DA 2021</vt:lpstr>
      <vt:lpstr>Evolução do Estoque DA 2020</vt:lpstr>
      <vt:lpstr>Evolução do Estoque DA 2019</vt:lpstr>
      <vt:lpstr>Evolução do Estoque DA 2018</vt:lpstr>
      <vt:lpstr>Evolução do Estoque DA 2017</vt:lpstr>
      <vt:lpstr>Evolução do Estoque DA 2016</vt:lpstr>
      <vt:lpstr>Evolução do Estoque DA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rbicudo</dc:creator>
  <cp:lastModifiedBy>Estevão de Oliveira Gil</cp:lastModifiedBy>
  <dcterms:created xsi:type="dcterms:W3CDTF">2013-08-02T15:19:57Z</dcterms:created>
  <dcterms:modified xsi:type="dcterms:W3CDTF">2024-06-18T17:56:51Z</dcterms:modified>
</cp:coreProperties>
</file>